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3年度決算\13_財政状況資料集\230301_財政状況資料集（3月公表）\04_市町村から\09 岩沼市〇★\"/>
    </mc:Choice>
  </mc:AlternateContent>
  <bookViews>
    <workbookView xWindow="0" yWindow="0" windowWidth="15270" windowHeight="6315"/>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2" i="12" l="1"/>
  <c r="CW102" i="12" l="1"/>
  <c r="DB102" i="12"/>
  <c r="DG102" i="12"/>
  <c r="DL102" i="12"/>
  <c r="DQ102" i="12"/>
  <c r="CR102" i="12"/>
  <c r="AF88" i="12"/>
  <c r="AU63" i="12"/>
  <c r="AP63" i="12"/>
  <c r="AA70" i="12" l="1"/>
  <c r="AA71" i="12"/>
  <c r="AA72" i="12"/>
  <c r="AA73" i="12"/>
  <c r="AA69" i="12"/>
  <c r="AA68" i="12"/>
  <c r="AA31" i="12" l="1"/>
  <c r="AA33" i="12"/>
  <c r="AA34" i="12"/>
  <c r="AA30" i="12"/>
  <c r="AA29" i="12"/>
  <c r="AA28" i="12"/>
  <c r="AA7" i="12"/>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C36" i="10"/>
  <c r="CO35" i="10"/>
  <c r="BE35" i="10"/>
  <c r="C35" i="10"/>
  <c r="U34" i="10"/>
  <c r="U35" i="10" s="1"/>
  <c r="U36" i="10" s="1"/>
  <c r="C34" i="10"/>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CO34" i="10" l="1"/>
</calcChain>
</file>

<file path=xl/sharedStrings.xml><?xml version="1.0" encoding="utf-8"?>
<sst xmlns="http://schemas.openxmlformats.org/spreadsheetml/2006/main" count="1105" uniqueCount="588">
  <si>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</si>
  <si>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</si>
  <si>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</si>
  <si>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</si>
  <si>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</si>
  <si>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</si>
  <si>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</si>
  <si>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</si>
  <si>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</si>
  <si>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</si>
  <si>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</si>
  <si>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</si>
  <si>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</si>
  <si>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</si>
  <si>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</si>
  <si>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</si>
  <si>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</si>
  <si>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</si>
  <si>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</si>
  <si>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</si>
  <si>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</si>
  <si>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</si>
  <si>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</si>
  <si>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</si>
  <si>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</si>
  <si>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</si>
  <si>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</si>
  <si>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</si>
  <si>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</si>
  <si>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</si>
  <si>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</si>
  <si>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</si>
  <si>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</si>
  <si>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</si>
  <si>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</si>
  <si>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</si>
  <si>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</si>
  <si>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</si>
  <si>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</si>
  <si>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</si>
  <si>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</si>
  <si>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</si>
  <si>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</si>
  <si>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</si>
  <si>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</si>
  <si>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</si>
  <si>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</si>
  <si>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</si>
  <si>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</si>
  <si>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</si>
  <si>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</si>
  <si>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</si>
  <si>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</si>
  <si>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</si>
  <si>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</si>
  <si>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</si>
  <si>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</si>
  <si>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</si>
  <si>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</si>
  <si>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</si>
  <si>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</si>
  <si>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</si>
  <si>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</si>
  <si>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</si>
  <si>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</si>
  <si>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</si>
  <si>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</si>
  <si>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</si>
  <si>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</si>
  <si>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</si>
  <si>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</si>
  <si>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</si>
  <si>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</si>
  <si>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</si>
  <si>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</si>
  <si>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</si>
  <si>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</si>
  <si>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</si>
  <si>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</si>
  <si>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</si>
  <si>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</si>
  <si>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</si>
  <si>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</si>
  <si>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</si>
  <si>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</si>
  <si>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Ⅰ－３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</si>
  <si>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</si>
  <si>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</si>
  <si>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</si>
  <si>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</si>
  <si>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</si>
  <si>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</si>
  <si>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</si>
  <si>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</si>
  <si>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</si>
  <si>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</si>
  <si>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</si>
  <si>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</si>
  <si>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岩沼市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</si>
  <si>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</si>
  <si>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</si>
  <si>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</si>
  <si>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</si>
  <si>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</si>
  <si>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</si>
  <si>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</si>
  <si>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</si>
  <si>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</si>
  <si>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</si>
  <si>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</si>
  <si>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</si>
  <si>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</si>
  <si>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</si>
  <si>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</si>
  <si>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</si>
  <si>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</si>
  <si>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</si>
  <si>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</si>
  <si>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</si>
  <si>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</si>
  <si>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</si>
  <si>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</si>
  <si>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</si>
  <si>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</si>
  <si>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</si>
  <si>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</si>
  <si>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</si>
  <si>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</si>
  <si>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</si>
  <si>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</si>
  <si>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</si>
  <si>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</si>
  <si>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</si>
  <si>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</si>
  <si>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</si>
  <si>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</si>
  <si>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</si>
  <si>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</si>
  <si>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</si>
  <si>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</si>
  <si>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</si>
  <si>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</si>
  <si>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</si>
  <si>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</si>
  <si>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</si>
  <si>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</si>
  <si>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</si>
  <si>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</si>
  <si>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</si>
  <si>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</si>
  <si>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</si>
  <si>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</si>
  <si>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</si>
  <si>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</si>
  <si>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</si>
  <si>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</si>
  <si>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</si>
  <si>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</si>
  <si>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</si>
  <si>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</si>
  <si>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</si>
  <si>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</si>
  <si>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</si>
  <si>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</si>
  <si>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</si>
  <si>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</si>
  <si>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</si>
  <si>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</si>
  <si>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</si>
  <si>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</si>
  <si>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</si>
  <si>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</si>
  <si>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</si>
  <si>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</si>
  <si>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</si>
  <si>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</si>
  <si>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</si>
  <si>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</si>
  <si>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</si>
  <si>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</si>
  <si>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</si>
  <si>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</si>
  <si>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</si>
  <si>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</si>
  <si>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</si>
  <si>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</si>
  <si>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</si>
  <si>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</si>
  <si>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</si>
  <si>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</si>
  <si>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</si>
  <si>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</si>
  <si>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</si>
  <si>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</si>
  <si>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</si>
  <si>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</si>
  <si>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</si>
  <si>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</si>
  <si>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</si>
  <si>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</si>
  <si>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</si>
  <si>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</si>
  <si>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</si>
  <si>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</si>
  <si>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</si>
  <si>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</si>
  <si>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</si>
  <si>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</si>
  <si>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</si>
  <si>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</si>
  <si>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</si>
  <si>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宮城県岩沼市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</si>
  <si>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</si>
  <si>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</si>
  <si>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</si>
  <si>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</si>
  <si>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</si>
  <si>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</si>
  <si>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</si>
  <si>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</si>
  <si>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</si>
  <si>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</si>
  <si>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</si>
  <si>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</si>
  <si>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</si>
  <si>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</si>
  <si>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</si>
  <si>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</si>
  <si>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</si>
  <si>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</si>
  <si>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</si>
  <si>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</si>
  <si>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</si>
  <si>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</si>
  <si>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</si>
  <si>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</si>
  <si>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</si>
  <si>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</si>
  <si>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</si>
  <si>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</si>
  <si>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</si>
  <si>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</si>
  <si>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</si>
  <si>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</si>
  <si>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</si>
  <si>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</si>
  <si>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</si>
  <si>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</si>
  <si>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</si>
  <si>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</si>
  <si>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</si>
  <si>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</si>
  <si>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</si>
  <si>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</si>
  <si>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</si>
  <si>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</si>
  <si>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</si>
  <si>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</si>
  <si>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</si>
  <si>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</si>
  <si>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</si>
  <si>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</si>
  <si>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</si>
  <si>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</si>
  <si>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</si>
  <si>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</si>
  <si>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</si>
  <si>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</si>
  <si>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</si>
  <si>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</si>
  <si>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</si>
  <si>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</si>
  <si>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</si>
  <si>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</si>
  <si>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</si>
  <si>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</si>
  <si>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</si>
  <si>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</si>
  <si>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</si>
  <si>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</si>
  <si>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</si>
  <si>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</si>
  <si>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</si>
  <si>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</si>
  <si>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</si>
  <si>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</si>
  <si>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</si>
  <si>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</si>
  <si>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</si>
  <si>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</si>
  <si>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</si>
  <si>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</si>
  <si>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</si>
  <si>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</si>
  <si>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</si>
  <si>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</si>
  <si>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</si>
  <si>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</si>
  <si>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</si>
  <si>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</si>
  <si>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</si>
  <si>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</si>
  <si>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</si>
  <si>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</si>
  <si>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</si>
  <si>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</si>
  <si>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</si>
  <si>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</si>
  <si>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</si>
  <si>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</si>
  <si>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</si>
  <si>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</si>
  <si>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</si>
  <si>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</si>
  <si>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</si>
  <si>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</si>
  <si>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</si>
  <si>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</si>
  <si>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</si>
  <si>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</si>
  <si>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</si>
  <si>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</si>
  <si>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</si>
  <si>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</si>
  <si>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</si>
  <si>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</si>
  <si>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</si>
  <si>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</si>
  <si>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</si>
  <si>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</si>
  <si>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</si>
  <si>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</si>
  <si>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</si>
  <si>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</si>
  <si>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</si>
  <si>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</si>
  <si>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</si>
  <si>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</si>
  <si>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</si>
  <si>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</si>
  <si>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</si>
  <si>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</si>
  <si>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</si>
  <si>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</si>
  <si>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</si>
  <si>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</si>
  <si>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</si>
  <si>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</si>
  <si>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</si>
  <si>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</si>
  <si>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</si>
  <si>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</si>
  <si>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</si>
  <si>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</si>
  <si>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</si>
  <si>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</si>
  <si>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</si>
  <si>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</si>
  <si>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</si>
  <si>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</si>
  <si>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</si>
  <si>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</si>
  <si>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</si>
  <si>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</si>
  <si>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</si>
  <si>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宮城県岩沼市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</si>
  <si>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</si>
  <si>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</si>
  <si>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</si>
  <si>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</si>
  <si>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</si>
  <si>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</si>
  <si>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</si>
  <si>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</si>
  <si>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</si>
  <si>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</si>
  <si>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</si>
  <si>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</si>
  <si>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</si>
  <si>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</si>
  <si>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</si>
  <si>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</si>
  <si>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</si>
  <si>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</si>
  <si>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</si>
  <si>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</si>
  <si>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</si>
  <si>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</si>
  <si>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</si>
  <si>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</si>
  <si>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</si>
  <si>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</si>
  <si>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</si>
  <si>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</si>
  <si>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</si>
  <si>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</si>
  <si>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</si>
  <si>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</si>
  <si>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</si>
  <si>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</si>
  <si>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</si>
  <si>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</si>
  <si>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</si>
  <si>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</si>
  <si>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</si>
  <si>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特定公共下水道事業会計</t>
    <phoneticPr fontId="5"/>
  </si>
  <si>
    <t>法適用企業</t>
    <phoneticPr fontId="5"/>
  </si>
  <si>
    <t>矢野目西地区土地区画整理事業特別会計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</si>
  <si>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</si>
  <si>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</si>
  <si>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</si>
  <si>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</si>
  <si>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</si>
  <si>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</si>
  <si>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</si>
  <si>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</si>
  <si>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</si>
  <si>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</si>
  <si>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</si>
  <si>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</si>
  <si>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</si>
  <si>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</si>
  <si>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</si>
  <si>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</si>
  <si>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</si>
  <si>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</si>
  <si>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</si>
  <si>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</si>
  <si>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</si>
  <si>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</si>
  <si>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</si>
  <si>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</si>
  <si>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</si>
  <si>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</si>
  <si>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</si>
  <si>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</si>
  <si>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</si>
  <si>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</si>
  <si>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</si>
  <si>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</si>
  <si>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</si>
  <si>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</si>
  <si>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</si>
  <si>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</si>
  <si>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</si>
  <si>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</si>
  <si>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</si>
  <si>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</si>
  <si>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</si>
  <si>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</si>
  <si>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</si>
  <si>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</si>
  <si>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</si>
  <si>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</si>
  <si>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</si>
  <si>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</si>
  <si>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</si>
  <si>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</si>
  <si>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</si>
  <si>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</si>
  <si>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</si>
  <si>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</si>
  <si>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</si>
  <si>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</si>
  <si>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</si>
  <si>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</si>
  <si>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</si>
  <si>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</si>
  <si>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</si>
  <si>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</si>
  <si>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</si>
  <si>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</si>
  <si>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</si>
  <si>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</si>
  <si>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</si>
  <si>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</si>
  <si>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</si>
  <si>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</si>
  <si>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</si>
  <si>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</si>
  <si>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</si>
  <si>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</si>
  <si>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</si>
  <si>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</si>
  <si>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</si>
  <si>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</si>
  <si>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</si>
  <si>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</si>
  <si>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</si>
  <si>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</si>
  <si>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</si>
  <si>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</si>
  <si>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</si>
  <si>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</si>
  <si>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</si>
  <si>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</si>
  <si>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</si>
  <si>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</si>
  <si>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</si>
  <si>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</si>
  <si>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</si>
  <si>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</si>
  <si>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</si>
  <si>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</si>
  <si>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</si>
  <si>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</si>
  <si>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</si>
  <si>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</si>
  <si>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</si>
  <si>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</si>
  <si>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</si>
  <si>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</si>
  <si>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</si>
  <si>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</si>
  <si>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</si>
  <si>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</si>
  <si>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</si>
  <si>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</si>
  <si>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</si>
  <si>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</si>
  <si>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</si>
  <si>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</si>
  <si>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</si>
  <si>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</si>
  <si>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</si>
  <si>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</si>
  <si>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</si>
  <si>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</si>
  <si>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</si>
  <si>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</si>
  <si>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</si>
  <si>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</si>
  <si>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</si>
  <si>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</si>
  <si>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</si>
  <si>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</si>
  <si>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</si>
  <si>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</si>
  <si>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</si>
  <si>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</si>
  <si>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</si>
  <si>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</si>
  <si>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</si>
  <si>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</si>
  <si>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</si>
  <si>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</si>
  <si>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</si>
  <si>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</si>
  <si>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</si>
  <si>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</si>
  <si>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25.65</t>
  </si>
  <si>
    <t>▲ 16.36</t>
  </si>
  <si>
    <t>▲ 9.05</t>
  </si>
  <si>
    <t>▲ 10.24</t>
  </si>
  <si>
    <t>▲ 12.65</t>
  </si>
  <si>
    <t>一般会計</t>
  </si>
  <si>
    <t>水道事業会計</t>
  </si>
  <si>
    <t>特定公共下水道事業会計</t>
  </si>
  <si>
    <t>下水道事業会計</t>
  </si>
  <si>
    <t>矢野目西地区土地区画整理事業特別会計</t>
  </si>
  <si>
    <t>介護保険事業特別会計</t>
  </si>
  <si>
    <t>国民健康保険事業特別会計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</si>
  <si>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</si>
  <si>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</si>
  <si>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</si>
  <si>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</si>
  <si>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</si>
  <si>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</si>
  <si>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</si>
  <si>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</si>
  <si>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</si>
  <si>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</si>
  <si>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</si>
  <si>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亘理名取共立衛生処理組合</t>
    <phoneticPr fontId="2"/>
  </si>
  <si>
    <t>亘理地区行政事務組合</t>
    <phoneticPr fontId="2"/>
  </si>
  <si>
    <t>宮城県市町村非常勤消防団員補償報償組合</t>
    <phoneticPr fontId="2"/>
  </si>
  <si>
    <t>宮城県市町村自治振興センター</t>
    <phoneticPr fontId="2"/>
  </si>
  <si>
    <t>宮城県後期高齢者医療広域連合</t>
    <phoneticPr fontId="2"/>
  </si>
  <si>
    <t>宮城県市町村職員退職手当組合</t>
    <phoneticPr fontId="2"/>
  </si>
  <si>
    <t>(株)エフエムいわぬま</t>
    <rPh sb="0" eb="3">
      <t>カブ</t>
    </rPh>
    <phoneticPr fontId="2"/>
  </si>
  <si>
    <t>-</t>
    <phoneticPr fontId="2"/>
  </si>
  <si>
    <t>施設保全整備基金</t>
    <phoneticPr fontId="5"/>
  </si>
  <si>
    <t>空港周辺地域環境整備基金</t>
    <phoneticPr fontId="5"/>
  </si>
  <si>
    <t>福祉基金</t>
    <phoneticPr fontId="5"/>
  </si>
  <si>
    <t>震災復興基金</t>
    <phoneticPr fontId="5"/>
  </si>
  <si>
    <t>まち・ひと・しごと・創生推進基金</t>
    <phoneticPr fontId="5"/>
  </si>
  <si>
    <t>-</t>
    <phoneticPr fontId="2"/>
  </si>
  <si>
    <t xml:space="preserve">
※8：職員の状況については、令和3年地方公務員給与実態調査に基づいている。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</si>
</sst>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3"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1" xfId="14" applyNumberFormat="1" applyFont="1" applyFill="1" applyBorder="1" applyAlignment="1">
      <alignment horizontal="right" vertical="center" shrinkToFit="1"/>
    </xf>
    <xf numFmtId="177" fontId="34" fillId="6" borderId="172"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3"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0"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1"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0"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20" fillId="0" borderId="0" xfId="8" applyFont="1" applyAlignment="1">
      <alignmen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72656</c:v>
                </c:pt>
                <c:pt idx="1">
                  <c:v>65080</c:v>
                </c:pt>
                <c:pt idx="2">
                  <c:v>79288</c:v>
                </c:pt>
                <c:pt idx="3">
                  <c:v>84962</c:v>
                </c:pt>
                <c:pt idx="4">
                  <c:v>71279</c:v>
                </c:pt>
              </c:numCache>
            </c:numRef>
          </c:val>
          <c:smooth val="0"/>
          <c:extLst>
            <c:ext xmlns:c16="http://schemas.microsoft.com/office/drawing/2014/chart" uri="{C3380CC4-5D6E-409C-BE32-E72D297353CC}">
              <c16:uniqueId val="{00000000-29FF-4B97-848E-747B2B1C3E1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134605</c:v>
                </c:pt>
                <c:pt idx="1">
                  <c:v>74015</c:v>
                </c:pt>
                <c:pt idx="2">
                  <c:v>59669</c:v>
                </c:pt>
                <c:pt idx="3">
                  <c:v>76250</c:v>
                </c:pt>
                <c:pt idx="4">
                  <c:v>43783</c:v>
                </c:pt>
              </c:numCache>
            </c:numRef>
          </c:val>
          <c:smooth val="0"/>
          <c:extLst>
            <c:ext xmlns:c16="http://schemas.microsoft.com/office/drawing/2014/chart" uri="{C3380CC4-5D6E-409C-BE32-E72D297353CC}">
              <c16:uniqueId val="{00000001-29FF-4B97-848E-747B2B1C3E1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15.66</c:v>
                </c:pt>
                <c:pt idx="1">
                  <c:v>13.72</c:v>
                </c:pt>
                <c:pt idx="2">
                  <c:v>14.9</c:v>
                </c:pt>
                <c:pt idx="3">
                  <c:v>15.61</c:v>
                </c:pt>
                <c:pt idx="4">
                  <c:v>13.89</c:v>
                </c:pt>
              </c:numCache>
            </c:numRef>
          </c:val>
          <c:extLst>
            <c:ext xmlns:c16="http://schemas.microsoft.com/office/drawing/2014/chart" uri="{C3380CC4-5D6E-409C-BE32-E72D297353CC}">
              <c16:uniqueId val="{00000000-5CD3-479D-91EB-81E59400EC3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59.09</c:v>
                </c:pt>
                <c:pt idx="1">
                  <c:v>52.58</c:v>
                </c:pt>
                <c:pt idx="2">
                  <c:v>47.56</c:v>
                </c:pt>
                <c:pt idx="3">
                  <c:v>41.96</c:v>
                </c:pt>
                <c:pt idx="4">
                  <c:v>36.94</c:v>
                </c:pt>
              </c:numCache>
            </c:numRef>
          </c:val>
          <c:extLst>
            <c:ext xmlns:c16="http://schemas.microsoft.com/office/drawing/2014/chart" uri="{C3380CC4-5D6E-409C-BE32-E72D297353CC}">
              <c16:uniqueId val="{00000001-5CD3-479D-91EB-81E59400EC3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-25.65</c:v>
                </c:pt>
                <c:pt idx="1">
                  <c:v>-16.36</c:v>
                </c:pt>
                <c:pt idx="2">
                  <c:v>-9.0500000000000007</c:v>
                </c:pt>
                <c:pt idx="3">
                  <c:v>-10.24</c:v>
                </c:pt>
                <c:pt idx="4">
                  <c:v>-12.65</c:v>
                </c:pt>
              </c:numCache>
            </c:numRef>
          </c:val>
          <c:smooth val="0"/>
          <c:extLst>
            <c:ext xmlns:c16="http://schemas.microsoft.com/office/drawing/2014/chart" uri="{C3380CC4-5D6E-409C-BE32-E72D297353CC}">
              <c16:uniqueId val="{00000002-5CD3-479D-91EB-81E59400EC3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1.18</c:v>
                </c:pt>
                <c:pt idx="2">
                  <c:v>#N/A</c:v>
                </c:pt>
                <c:pt idx="3">
                  <c:v>8.4499999999999993</c:v>
                </c:pt>
                <c:pt idx="4">
                  <c:v>#N/A</c:v>
                </c:pt>
                <c:pt idx="5">
                  <c:v>4.0599999999999996</c:v>
                </c:pt>
                <c:pt idx="6">
                  <c:v>0</c:v>
                </c:pt>
                <c:pt idx="7">
                  <c:v>0</c:v>
                </c:pt>
                <c:pt idx="8">
                  <c:v>0</c:v>
                </c:pt>
                <c:pt idx="9">
                  <c:v>0</c:v>
                </c:pt>
              </c:numCache>
            </c:numRef>
          </c:val>
          <c:extLst>
            <c:ext xmlns:c16="http://schemas.microsoft.com/office/drawing/2014/chart" uri="{C3380CC4-5D6E-409C-BE32-E72D297353CC}">
              <c16:uniqueId val="{00000000-35CF-4480-8489-CFEA13D6179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5CF-4480-8489-CFEA13D6179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0.13</c:v>
                </c:pt>
                <c:pt idx="2">
                  <c:v>#N/A</c:v>
                </c:pt>
                <c:pt idx="3">
                  <c:v>0.17</c:v>
                </c:pt>
                <c:pt idx="4">
                  <c:v>#N/A</c:v>
                </c:pt>
                <c:pt idx="5">
                  <c:v>0.08</c:v>
                </c:pt>
                <c:pt idx="6">
                  <c:v>#N/A</c:v>
                </c:pt>
                <c:pt idx="7">
                  <c:v>0.09</c:v>
                </c:pt>
                <c:pt idx="8">
                  <c:v>#N/A</c:v>
                </c:pt>
                <c:pt idx="9">
                  <c:v>0.12</c:v>
                </c:pt>
              </c:numCache>
            </c:numRef>
          </c:val>
          <c:extLst>
            <c:ext xmlns:c16="http://schemas.microsoft.com/office/drawing/2014/chart" uri="{C3380CC4-5D6E-409C-BE32-E72D297353CC}">
              <c16:uniqueId val="{00000002-35CF-4480-8489-CFEA13D61794}"/>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6.01</c:v>
                </c:pt>
                <c:pt idx="2">
                  <c:v>#N/A</c:v>
                </c:pt>
                <c:pt idx="3">
                  <c:v>1.19</c:v>
                </c:pt>
                <c:pt idx="4">
                  <c:v>#N/A</c:v>
                </c:pt>
                <c:pt idx="5">
                  <c:v>0.83</c:v>
                </c:pt>
                <c:pt idx="6">
                  <c:v>#N/A</c:v>
                </c:pt>
                <c:pt idx="7">
                  <c:v>1.3</c:v>
                </c:pt>
                <c:pt idx="8">
                  <c:v>#N/A</c:v>
                </c:pt>
                <c:pt idx="9">
                  <c:v>0.93</c:v>
                </c:pt>
              </c:numCache>
            </c:numRef>
          </c:val>
          <c:extLst>
            <c:ext xmlns:c16="http://schemas.microsoft.com/office/drawing/2014/chart" uri="{C3380CC4-5D6E-409C-BE32-E72D297353CC}">
              <c16:uniqueId val="{00000003-35CF-4480-8489-CFEA13D61794}"/>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1.71</c:v>
                </c:pt>
                <c:pt idx="2">
                  <c:v>#N/A</c:v>
                </c:pt>
                <c:pt idx="3">
                  <c:v>1.57</c:v>
                </c:pt>
                <c:pt idx="4">
                  <c:v>#N/A</c:v>
                </c:pt>
                <c:pt idx="5">
                  <c:v>1.32</c:v>
                </c:pt>
                <c:pt idx="6">
                  <c:v>#N/A</c:v>
                </c:pt>
                <c:pt idx="7">
                  <c:v>2</c:v>
                </c:pt>
                <c:pt idx="8">
                  <c:v>#N/A</c:v>
                </c:pt>
                <c:pt idx="9">
                  <c:v>1.48</c:v>
                </c:pt>
              </c:numCache>
            </c:numRef>
          </c:val>
          <c:extLst>
            <c:ext xmlns:c16="http://schemas.microsoft.com/office/drawing/2014/chart" uri="{C3380CC4-5D6E-409C-BE32-E72D297353CC}">
              <c16:uniqueId val="{00000004-35CF-4480-8489-CFEA13D61794}"/>
            </c:ext>
          </c:extLst>
        </c:ser>
        <c:ser>
          <c:idx val="5"/>
          <c:order val="5"/>
          <c:tx>
            <c:strRef>
              <c:f>データシート!$A$32</c:f>
              <c:strCache>
                <c:ptCount val="1"/>
                <c:pt idx="0">
                  <c:v>矢野目西地区土地区画整理事業特別会計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1.22</c:v>
                </c:pt>
                <c:pt idx="6">
                  <c:v>#N/A</c:v>
                </c:pt>
                <c:pt idx="7">
                  <c:v>3.83</c:v>
                </c:pt>
                <c:pt idx="8">
                  <c:v>#N/A</c:v>
                </c:pt>
                <c:pt idx="9">
                  <c:v>3.48</c:v>
                </c:pt>
              </c:numCache>
            </c:numRef>
          </c:val>
          <c:extLst>
            <c:ext xmlns:c16="http://schemas.microsoft.com/office/drawing/2014/chart" uri="{C3380CC4-5D6E-409C-BE32-E72D297353CC}">
              <c16:uniqueId val="{00000005-35CF-4480-8489-CFEA13D61794}"/>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4.42</c:v>
                </c:pt>
                <c:pt idx="8">
                  <c:v>#N/A</c:v>
                </c:pt>
                <c:pt idx="9">
                  <c:v>3.78</c:v>
                </c:pt>
              </c:numCache>
            </c:numRef>
          </c:val>
          <c:extLst>
            <c:ext xmlns:c16="http://schemas.microsoft.com/office/drawing/2014/chart" uri="{C3380CC4-5D6E-409C-BE32-E72D297353CC}">
              <c16:uniqueId val="{00000006-35CF-4480-8489-CFEA13D61794}"/>
            </c:ext>
          </c:extLst>
        </c:ser>
        <c:ser>
          <c:idx val="7"/>
          <c:order val="7"/>
          <c:tx>
            <c:strRef>
              <c:f>データシート!$A$34</c:f>
              <c:strCache>
                <c:ptCount val="1"/>
                <c:pt idx="0">
                  <c:v>特定公共下水道事業会計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12.1</c:v>
                </c:pt>
                <c:pt idx="2">
                  <c:v>#N/A</c:v>
                </c:pt>
                <c:pt idx="3">
                  <c:v>11.08</c:v>
                </c:pt>
                <c:pt idx="4">
                  <c:v>#N/A</c:v>
                </c:pt>
                <c:pt idx="5">
                  <c:v>8.9700000000000006</c:v>
                </c:pt>
                <c:pt idx="6">
                  <c:v>#N/A</c:v>
                </c:pt>
                <c:pt idx="7">
                  <c:v>9.0299999999999994</c:v>
                </c:pt>
                <c:pt idx="8">
                  <c:v>#N/A</c:v>
                </c:pt>
                <c:pt idx="9">
                  <c:v>9.2200000000000006</c:v>
                </c:pt>
              </c:numCache>
            </c:numRef>
          </c:val>
          <c:extLst>
            <c:ext xmlns:c16="http://schemas.microsoft.com/office/drawing/2014/chart" uri="{C3380CC4-5D6E-409C-BE32-E72D297353CC}">
              <c16:uniqueId val="{00000007-35CF-4480-8489-CFEA13D6179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10.19</c:v>
                </c:pt>
                <c:pt idx="2">
                  <c:v>#N/A</c:v>
                </c:pt>
                <c:pt idx="3">
                  <c:v>10.24</c:v>
                </c:pt>
                <c:pt idx="4">
                  <c:v>#N/A</c:v>
                </c:pt>
                <c:pt idx="5">
                  <c:v>9.7200000000000006</c:v>
                </c:pt>
                <c:pt idx="6">
                  <c:v>#N/A</c:v>
                </c:pt>
                <c:pt idx="7">
                  <c:v>10.83</c:v>
                </c:pt>
                <c:pt idx="8">
                  <c:v>#N/A</c:v>
                </c:pt>
                <c:pt idx="9">
                  <c:v>11.8</c:v>
                </c:pt>
              </c:numCache>
            </c:numRef>
          </c:val>
          <c:extLst>
            <c:ext xmlns:c16="http://schemas.microsoft.com/office/drawing/2014/chart" uri="{C3380CC4-5D6E-409C-BE32-E72D297353CC}">
              <c16:uniqueId val="{00000008-35CF-4480-8489-CFEA13D6179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15.65</c:v>
                </c:pt>
                <c:pt idx="2">
                  <c:v>#N/A</c:v>
                </c:pt>
                <c:pt idx="3">
                  <c:v>13.72</c:v>
                </c:pt>
                <c:pt idx="4">
                  <c:v>#N/A</c:v>
                </c:pt>
                <c:pt idx="5">
                  <c:v>14.89</c:v>
                </c:pt>
                <c:pt idx="6">
                  <c:v>#N/A</c:v>
                </c:pt>
                <c:pt idx="7">
                  <c:v>15.61</c:v>
                </c:pt>
                <c:pt idx="8">
                  <c:v>#N/A</c:v>
                </c:pt>
                <c:pt idx="9">
                  <c:v>13.88</c:v>
                </c:pt>
              </c:numCache>
            </c:numRef>
          </c:val>
          <c:extLst>
            <c:ext xmlns:c16="http://schemas.microsoft.com/office/drawing/2014/chart" uri="{C3380CC4-5D6E-409C-BE32-E72D297353CC}">
              <c16:uniqueId val="{00000009-35CF-4480-8489-CFEA13D6179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1333</c:v>
                </c:pt>
                <c:pt idx="5">
                  <c:v>1616</c:v>
                </c:pt>
                <c:pt idx="8">
                  <c:v>1347</c:v>
                </c:pt>
                <c:pt idx="11">
                  <c:v>1425</c:v>
                </c:pt>
                <c:pt idx="14">
                  <c:v>1361</c:v>
                </c:pt>
              </c:numCache>
            </c:numRef>
          </c:val>
          <c:extLst>
            <c:ext xmlns:c16="http://schemas.microsoft.com/office/drawing/2014/chart" uri="{C3380CC4-5D6E-409C-BE32-E72D297353CC}">
              <c16:uniqueId val="{00000000-D061-4E6E-87A2-E778434A9EB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61-4E6E-87A2-E778434A9EB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61-4E6E-87A2-E778434A9EB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12</c:v>
                </c:pt>
                <c:pt idx="3">
                  <c:v>21</c:v>
                </c:pt>
                <c:pt idx="6">
                  <c:v>36</c:v>
                </c:pt>
                <c:pt idx="9">
                  <c:v>36</c:v>
                </c:pt>
                <c:pt idx="12">
                  <c:v>73</c:v>
                </c:pt>
              </c:numCache>
            </c:numRef>
          </c:val>
          <c:extLst>
            <c:ext xmlns:c16="http://schemas.microsoft.com/office/drawing/2014/chart" uri="{C3380CC4-5D6E-409C-BE32-E72D297353CC}">
              <c16:uniqueId val="{00000003-D061-4E6E-87A2-E778434A9EB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77</c:v>
                </c:pt>
                <c:pt idx="3">
                  <c:v>679</c:v>
                </c:pt>
                <c:pt idx="6">
                  <c:v>158</c:v>
                </c:pt>
                <c:pt idx="9">
                  <c:v>181</c:v>
                </c:pt>
                <c:pt idx="12">
                  <c:v>153</c:v>
                </c:pt>
              </c:numCache>
            </c:numRef>
          </c:val>
          <c:extLst>
            <c:ext xmlns:c16="http://schemas.microsoft.com/office/drawing/2014/chart" uri="{C3380CC4-5D6E-409C-BE32-E72D297353CC}">
              <c16:uniqueId val="{00000004-D061-4E6E-87A2-E778434A9EB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61-4E6E-87A2-E778434A9EB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61-4E6E-87A2-E778434A9EB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1175</c:v>
                </c:pt>
                <c:pt idx="3">
                  <c:v>987</c:v>
                </c:pt>
                <c:pt idx="6">
                  <c:v>913</c:v>
                </c:pt>
                <c:pt idx="9">
                  <c:v>1086</c:v>
                </c:pt>
                <c:pt idx="12">
                  <c:v>1025</c:v>
                </c:pt>
              </c:numCache>
            </c:numRef>
          </c:val>
          <c:extLst>
            <c:ext xmlns:c16="http://schemas.microsoft.com/office/drawing/2014/chart" uri="{C3380CC4-5D6E-409C-BE32-E72D297353CC}">
              <c16:uniqueId val="{00000007-D061-4E6E-87A2-E778434A9EB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-69</c:v>
                </c:pt>
                <c:pt idx="2">
                  <c:v>#N/A</c:v>
                </c:pt>
                <c:pt idx="3">
                  <c:v>#N/A</c:v>
                </c:pt>
                <c:pt idx="4">
                  <c:v>71</c:v>
                </c:pt>
                <c:pt idx="5">
                  <c:v>#N/A</c:v>
                </c:pt>
                <c:pt idx="6">
                  <c:v>#N/A</c:v>
                </c:pt>
                <c:pt idx="7">
                  <c:v>-240</c:v>
                </c:pt>
                <c:pt idx="8">
                  <c:v>#N/A</c:v>
                </c:pt>
                <c:pt idx="9">
                  <c:v>#N/A</c:v>
                </c:pt>
                <c:pt idx="10">
                  <c:v>-122</c:v>
                </c:pt>
                <c:pt idx="11">
                  <c:v>#N/A</c:v>
                </c:pt>
                <c:pt idx="12">
                  <c:v>#N/A</c:v>
                </c:pt>
                <c:pt idx="13">
                  <c:v>-110</c:v>
                </c:pt>
                <c:pt idx="14">
                  <c:v>#N/A</c:v>
                </c:pt>
              </c:numCache>
            </c:numRef>
          </c:val>
          <c:smooth val="0"/>
          <c:extLst>
            <c:ext xmlns:c16="http://schemas.microsoft.com/office/drawing/2014/chart" uri="{C3380CC4-5D6E-409C-BE32-E72D297353CC}">
              <c16:uniqueId val="{00000008-D061-4E6E-87A2-E778434A9EB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12297</c:v>
                </c:pt>
                <c:pt idx="5">
                  <c:v>12401</c:v>
                </c:pt>
                <c:pt idx="8">
                  <c:v>12761</c:v>
                </c:pt>
                <c:pt idx="11">
                  <c:v>12826</c:v>
                </c:pt>
                <c:pt idx="14">
                  <c:v>12756</c:v>
                </c:pt>
              </c:numCache>
            </c:numRef>
          </c:val>
          <c:extLst>
            <c:ext xmlns:c16="http://schemas.microsoft.com/office/drawing/2014/chart" uri="{C3380CC4-5D6E-409C-BE32-E72D297353CC}">
              <c16:uniqueId val="{00000000-3700-4618-83FB-099AA25A5A9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1941</c:v>
                </c:pt>
                <c:pt idx="5">
                  <c:v>3458</c:v>
                </c:pt>
                <c:pt idx="8">
                  <c:v>2675</c:v>
                </c:pt>
                <c:pt idx="11">
                  <c:v>3172</c:v>
                </c:pt>
                <c:pt idx="14">
                  <c:v>2399</c:v>
                </c:pt>
              </c:numCache>
            </c:numRef>
          </c:val>
          <c:extLst>
            <c:ext xmlns:c16="http://schemas.microsoft.com/office/drawing/2014/chart" uri="{C3380CC4-5D6E-409C-BE32-E72D297353CC}">
              <c16:uniqueId val="{00000001-3700-4618-83FB-099AA25A5A9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11800</c:v>
                </c:pt>
                <c:pt idx="5">
                  <c:v>8706</c:v>
                </c:pt>
                <c:pt idx="8">
                  <c:v>11141</c:v>
                </c:pt>
                <c:pt idx="11">
                  <c:v>11153</c:v>
                </c:pt>
                <c:pt idx="14">
                  <c:v>10989</c:v>
                </c:pt>
              </c:numCache>
            </c:numRef>
          </c:val>
          <c:extLst>
            <c:ext xmlns:c16="http://schemas.microsoft.com/office/drawing/2014/chart" uri="{C3380CC4-5D6E-409C-BE32-E72D297353CC}">
              <c16:uniqueId val="{00000002-3700-4618-83FB-099AA25A5A9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00-4618-83FB-099AA25A5A9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700-4618-83FB-099AA25A5A9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448</c:v>
                </c:pt>
                <c:pt idx="3">
                  <c:v>462</c:v>
                </c:pt>
                <c:pt idx="6">
                  <c:v>0</c:v>
                </c:pt>
                <c:pt idx="9">
                  <c:v>0</c:v>
                </c:pt>
                <c:pt idx="12">
                  <c:v>0</c:v>
                </c:pt>
              </c:numCache>
            </c:numRef>
          </c:val>
          <c:extLst>
            <c:ext xmlns:c16="http://schemas.microsoft.com/office/drawing/2014/chart" uri="{C3380CC4-5D6E-409C-BE32-E72D297353CC}">
              <c16:uniqueId val="{00000005-3700-4618-83FB-099AA25A5A9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2211</c:v>
                </c:pt>
                <c:pt idx="3">
                  <c:v>1703</c:v>
                </c:pt>
                <c:pt idx="6">
                  <c:v>1616</c:v>
                </c:pt>
                <c:pt idx="9">
                  <c:v>1509</c:v>
                </c:pt>
                <c:pt idx="12">
                  <c:v>1474</c:v>
                </c:pt>
              </c:numCache>
            </c:numRef>
          </c:val>
          <c:extLst>
            <c:ext xmlns:c16="http://schemas.microsoft.com/office/drawing/2014/chart" uri="{C3380CC4-5D6E-409C-BE32-E72D297353CC}">
              <c16:uniqueId val="{00000006-3700-4618-83FB-099AA25A5A9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287</c:v>
                </c:pt>
                <c:pt idx="3">
                  <c:v>272</c:v>
                </c:pt>
                <c:pt idx="6">
                  <c:v>506</c:v>
                </c:pt>
                <c:pt idx="9">
                  <c:v>534</c:v>
                </c:pt>
                <c:pt idx="12">
                  <c:v>474</c:v>
                </c:pt>
              </c:numCache>
            </c:numRef>
          </c:val>
          <c:extLst>
            <c:ext xmlns:c16="http://schemas.microsoft.com/office/drawing/2014/chart" uri="{C3380CC4-5D6E-409C-BE32-E72D297353CC}">
              <c16:uniqueId val="{00000007-3700-4618-83FB-099AA25A5A9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1352</c:v>
                </c:pt>
                <c:pt idx="3">
                  <c:v>3033</c:v>
                </c:pt>
                <c:pt idx="6">
                  <c:v>2281</c:v>
                </c:pt>
                <c:pt idx="9">
                  <c:v>2404</c:v>
                </c:pt>
                <c:pt idx="12">
                  <c:v>1233</c:v>
                </c:pt>
              </c:numCache>
            </c:numRef>
          </c:val>
          <c:extLst>
            <c:ext xmlns:c16="http://schemas.microsoft.com/office/drawing/2014/chart" uri="{C3380CC4-5D6E-409C-BE32-E72D297353CC}">
              <c16:uniqueId val="{00000008-3700-4618-83FB-099AA25A5A9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700-4618-83FB-099AA25A5A9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10596</c:v>
                </c:pt>
                <c:pt idx="3">
                  <c:v>11460</c:v>
                </c:pt>
                <c:pt idx="6">
                  <c:v>11657</c:v>
                </c:pt>
                <c:pt idx="9">
                  <c:v>12099</c:v>
                </c:pt>
                <c:pt idx="12">
                  <c:v>12518</c:v>
                </c:pt>
              </c:numCache>
            </c:numRef>
          </c:val>
          <c:extLst>
            <c:ext xmlns:c16="http://schemas.microsoft.com/office/drawing/2014/chart" uri="{C3380CC4-5D6E-409C-BE32-E72D297353CC}">
              <c16:uniqueId val="{0000000A-3700-4618-83FB-099AA25A5A9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700-4618-83FB-099AA25A5A9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4532</c:v>
                </c:pt>
                <c:pt idx="1">
                  <c:v>4061</c:v>
                </c:pt>
                <c:pt idx="2">
                  <c:v>3691</c:v>
                </c:pt>
              </c:numCache>
            </c:numRef>
          </c:val>
          <c:extLst>
            <c:ext xmlns:c16="http://schemas.microsoft.com/office/drawing/2014/chart" uri="{C3380CC4-5D6E-409C-BE32-E72D297353CC}">
              <c16:uniqueId val="{00000000-7DA3-4AFA-A216-6C1C8BE67F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649</c:v>
                </c:pt>
                <c:pt idx="1">
                  <c:v>652</c:v>
                </c:pt>
                <c:pt idx="2">
                  <c:v>653</c:v>
                </c:pt>
              </c:numCache>
            </c:numRef>
          </c:val>
          <c:extLst>
            <c:ext xmlns:c16="http://schemas.microsoft.com/office/drawing/2014/chart" uri="{C3380CC4-5D6E-409C-BE32-E72D297353CC}">
              <c16:uniqueId val="{00000001-7DA3-4AFA-A216-6C1C8BE67F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6654</c:v>
                </c:pt>
                <c:pt idx="1">
                  <c:v>5252</c:v>
                </c:pt>
                <c:pt idx="2">
                  <c:v>5770</c:v>
                </c:pt>
              </c:numCache>
            </c:numRef>
          </c:val>
          <c:extLst>
            <c:ext xmlns:c16="http://schemas.microsoft.com/office/drawing/2014/chart" uri="{C3380CC4-5D6E-409C-BE32-E72D297353CC}">
              <c16:uniqueId val="{00000002-7DA3-4AFA-A216-6C1C8BE67F1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宮城県岩沼市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公債費に準じる債務負担行為額が引き続きゼロとなった。</a:t>
          </a:r>
          <a:endParaRPr lang="ja-JP" altLang="ja-JP" sz="1400">
            <a:effectLst/>
          </a:endParaRPr>
        </a:p>
        <a:p>
          <a:r>
            <a:rPr kumimoji="1" lang="ja-JP" altLang="ja-JP" sz="1100">
              <a:solidFill>
                <a:schemeClr val="dk1"/>
              </a:solidFill>
              <a:effectLst/>
              <a:latin typeface="+mn-lt"/>
              <a:ea typeface="+mn-ea"/>
              <a:cs typeface="+mn-cs"/>
            </a:rPr>
            <a:t>　また、元利償還金が</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額となったこと</a:t>
          </a:r>
          <a:r>
            <a:rPr kumimoji="1" lang="ja-JP" altLang="en-US" sz="1100">
              <a:solidFill>
                <a:schemeClr val="dk1"/>
              </a:solidFill>
              <a:effectLst/>
              <a:latin typeface="+mn-lt"/>
              <a:ea typeface="+mn-ea"/>
              <a:cs typeface="+mn-cs"/>
            </a:rPr>
            <a:t>に加え</a:t>
          </a:r>
          <a:r>
            <a:rPr kumimoji="1" lang="ja-JP" altLang="ja-JP" sz="1100">
              <a:solidFill>
                <a:schemeClr val="dk1"/>
              </a:solidFill>
              <a:effectLst/>
              <a:latin typeface="+mn-lt"/>
              <a:ea typeface="+mn-ea"/>
              <a:cs typeface="+mn-cs"/>
            </a:rPr>
            <a:t>、公営企業債の元利償還金に対する繰入金が微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算入公債費等も前年度と比較し</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額となった</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、実質公債費比率の分子が増加することとなった。</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宮城県岩沼市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H28</a:t>
          </a:r>
          <a:r>
            <a:rPr kumimoji="1" lang="ja-JP" altLang="ja-JP" sz="1100" baseline="0">
              <a:solidFill>
                <a:schemeClr val="dk1"/>
              </a:solidFill>
              <a:effectLst/>
              <a:latin typeface="+mn-lt"/>
              <a:ea typeface="+mn-ea"/>
              <a:cs typeface="+mn-cs"/>
            </a:rPr>
            <a:t>までの一般会計における地方債残高は、借入抑制措置の効果などもあり着実に減少してきたが、</a:t>
          </a:r>
          <a:r>
            <a:rPr kumimoji="1" lang="en-US" altLang="ja-JP" sz="1100" baseline="0">
              <a:solidFill>
                <a:schemeClr val="dk1"/>
              </a:solidFill>
              <a:effectLst/>
              <a:latin typeface="+mn-lt"/>
              <a:ea typeface="+mn-ea"/>
              <a:cs typeface="+mn-cs"/>
            </a:rPr>
            <a:t>H29</a:t>
          </a:r>
          <a:r>
            <a:rPr kumimoji="1" lang="ja-JP" altLang="ja-JP" sz="1100" baseline="0">
              <a:solidFill>
                <a:schemeClr val="dk1"/>
              </a:solidFill>
              <a:effectLst/>
              <a:latin typeface="+mn-lt"/>
              <a:ea typeface="+mn-ea"/>
              <a:cs typeface="+mn-cs"/>
            </a:rPr>
            <a:t>以降は地方債の償還額に比べて借入額が大きく、地方債現在高が増加となった。</a:t>
          </a:r>
          <a:endParaRPr lang="ja-JP" altLang="ja-JP" sz="1400">
            <a:effectLst/>
          </a:endParaRPr>
        </a:p>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また、</a:t>
          </a:r>
          <a:r>
            <a:rPr kumimoji="1" lang="en-US" altLang="ja-JP" sz="1100" baseline="0">
              <a:solidFill>
                <a:schemeClr val="dk1"/>
              </a:solidFill>
              <a:effectLst/>
              <a:latin typeface="+mn-lt"/>
              <a:ea typeface="+mn-ea"/>
              <a:cs typeface="+mn-cs"/>
            </a:rPr>
            <a:t>R1</a:t>
          </a:r>
          <a:r>
            <a:rPr kumimoji="1" lang="ja-JP" altLang="ja-JP" sz="1100" baseline="0">
              <a:solidFill>
                <a:schemeClr val="dk1"/>
              </a:solidFill>
              <a:effectLst/>
              <a:latin typeface="+mn-lt"/>
              <a:ea typeface="+mn-ea"/>
              <a:cs typeface="+mn-cs"/>
            </a:rPr>
            <a:t>から亘理地区行政事務組合に加入したことにより、組合等負担等見込額が増加となっている。</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さらに</a:t>
          </a:r>
          <a:r>
            <a:rPr kumimoji="1" lang="ja-JP" altLang="ja-JP" sz="1100" baseline="0">
              <a:solidFill>
                <a:schemeClr val="dk1"/>
              </a:solidFill>
              <a:effectLst/>
              <a:latin typeface="+mn-lt"/>
              <a:ea typeface="+mn-ea"/>
              <a:cs typeface="+mn-cs"/>
            </a:rPr>
            <a:t>、充当可能財源等が</a:t>
          </a:r>
          <a:r>
            <a:rPr kumimoji="1" lang="en-US" altLang="ja-JP" sz="1100" baseline="0">
              <a:solidFill>
                <a:schemeClr val="dk1"/>
              </a:solidFill>
              <a:effectLst/>
              <a:latin typeface="+mn-lt"/>
              <a:ea typeface="+mn-ea"/>
              <a:cs typeface="+mn-cs"/>
            </a:rPr>
            <a:t>R2</a:t>
          </a:r>
          <a:r>
            <a:rPr kumimoji="1" lang="ja-JP" altLang="ja-JP" sz="1100" baseline="0">
              <a:solidFill>
                <a:schemeClr val="dk1"/>
              </a:solidFill>
              <a:effectLst/>
              <a:latin typeface="+mn-lt"/>
              <a:ea typeface="+mn-ea"/>
              <a:cs typeface="+mn-cs"/>
            </a:rPr>
            <a:t>に比べて</a:t>
          </a:r>
          <a:r>
            <a:rPr kumimoji="1" lang="ja-JP" altLang="en-US" sz="1100" baseline="0">
              <a:solidFill>
                <a:schemeClr val="dk1"/>
              </a:solidFill>
              <a:effectLst/>
              <a:latin typeface="+mn-lt"/>
              <a:ea typeface="+mn-ea"/>
              <a:cs typeface="+mn-cs"/>
            </a:rPr>
            <a:t>減少</a:t>
          </a:r>
          <a:r>
            <a:rPr kumimoji="1" lang="ja-JP" altLang="ja-JP" sz="1100" baseline="0">
              <a:solidFill>
                <a:schemeClr val="dk1"/>
              </a:solidFill>
              <a:effectLst/>
              <a:latin typeface="+mn-lt"/>
              <a:ea typeface="+mn-ea"/>
              <a:cs typeface="+mn-cs"/>
            </a:rPr>
            <a:t>した。その結果、将来負担比率の分子に対して</a:t>
          </a:r>
          <a:r>
            <a:rPr kumimoji="1" lang="ja-JP" altLang="en-US" sz="1100" baseline="0">
              <a:solidFill>
                <a:schemeClr val="dk1"/>
              </a:solidFill>
              <a:effectLst/>
              <a:latin typeface="+mn-lt"/>
              <a:ea typeface="+mn-ea"/>
              <a:cs typeface="+mn-cs"/>
            </a:rPr>
            <a:t>マイナスの影響</a:t>
          </a:r>
          <a:r>
            <a:rPr kumimoji="1" lang="ja-JP" altLang="ja-JP" sz="1100" baseline="0">
              <a:solidFill>
                <a:schemeClr val="dk1"/>
              </a:solidFill>
              <a:effectLst/>
              <a:latin typeface="+mn-lt"/>
              <a:ea typeface="+mn-ea"/>
              <a:cs typeface="+mn-cs"/>
            </a:rPr>
            <a:t>を与え</a:t>
          </a:r>
          <a:r>
            <a:rPr kumimoji="1" lang="ja-JP" altLang="en-US" sz="1100" baseline="0">
              <a:solidFill>
                <a:schemeClr val="dk1"/>
              </a:solidFill>
              <a:effectLst/>
              <a:latin typeface="+mn-lt"/>
              <a:ea typeface="+mn-ea"/>
              <a:cs typeface="+mn-cs"/>
            </a:rPr>
            <a:t>たが</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依然として</a:t>
          </a:r>
          <a:r>
            <a:rPr kumimoji="1" lang="ja-JP" altLang="ja-JP" sz="1100" baseline="0">
              <a:solidFill>
                <a:schemeClr val="dk1"/>
              </a:solidFill>
              <a:effectLst/>
              <a:latin typeface="+mn-lt"/>
              <a:ea typeface="+mn-ea"/>
              <a:cs typeface="+mn-cs"/>
            </a:rPr>
            <a:t>充当可能財源等が将来負担額を大きく上回っている状況である。</a:t>
          </a:r>
          <a:endParaRPr lang="ja-JP" altLang="ja-JP" sz="1400">
            <a:effectLst/>
          </a:endParaRPr>
        </a:p>
        <a:p>
          <a:r>
            <a:rPr kumimoji="1" lang="ja-JP" altLang="ja-JP" sz="1100" baseline="0">
              <a:solidFill>
                <a:schemeClr val="dk1"/>
              </a:solidFill>
              <a:effectLst/>
              <a:latin typeface="+mn-lt"/>
              <a:ea typeface="+mn-ea"/>
              <a:cs typeface="+mn-cs"/>
            </a:rPr>
            <a:t>　今後</a:t>
          </a:r>
          <a:r>
            <a:rPr kumimoji="1" lang="ja-JP" altLang="en-US" sz="1100" baseline="0">
              <a:solidFill>
                <a:schemeClr val="dk1"/>
              </a:solidFill>
              <a:effectLst/>
              <a:latin typeface="+mn-lt"/>
              <a:ea typeface="+mn-ea"/>
              <a:cs typeface="+mn-cs"/>
            </a:rPr>
            <a:t>、公共施設の長寿命化に係る経費が増加し、公債費の逓増が見込まれるが、</a:t>
          </a:r>
          <a:r>
            <a:rPr kumimoji="1" lang="ja-JP" altLang="ja-JP" sz="1100" baseline="0">
              <a:solidFill>
                <a:schemeClr val="dk1"/>
              </a:solidFill>
              <a:effectLst/>
              <a:latin typeface="+mn-lt"/>
              <a:ea typeface="+mn-ea"/>
              <a:cs typeface="+mn-cs"/>
            </a:rPr>
            <a:t>交付税措置がない地方債発行を控えるなど全体的な地方債の発行を抑制し、将来負担が発生することのないように、健全な財政運営を継続する。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宮城県岩沼市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にかけて基金全体額が減少している。これは復興事業の進捗により、復興関連基金が減少していることや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で東日本大震災復興交付金基金が解消されたことなどが理由として挙げられる。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今後は、公共施設等総合管理計画に基づく各公共施設の長寿命化が控えており、多額の費用となることが推計されていることから、施設保全整備基金への更なる積み増しに努める。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施設保全整備基金：施設整備や維持管理経費に対応するための基金。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空港周辺地域環境整備基金：仙台空港周辺地域の環境整備を図るための基金。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福祉基金：社会福祉の充実等を図るための基金。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震災復興基金：東日本大震災からの復旧・復興に係る各種事業に対応するための基金。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まち・ひと・しごと創生推進基金：地方創生の推進を図るための基金。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施設保全整備基金：施設の長寿命化や維持管理の対応に伴い基金残高が減少。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空港周辺地域環境整備基金：仙台空港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時間化に伴う県補助金を全額積み増したことにより基金残高が増加。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震災復興基金：震災関連事業の対応に伴い基金残高が減少。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まち・ひと・しごと創生推進基金：ふるさと納税の寄附額増に伴い基金残高が増加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震災復興基金については、震災関連事業の減少に伴い基金残高は減少していく一方で、施設保全整備基金については、今後多額の施設更新費用が必要となることが推計されているので、できる限り積立を行い、基金残高の増加に努める。また、まち・ひと・しごと創生推進基金については、前年度ふるさと納税寄附額の実績額を積み立てているが、直近３カ年で著しく増加傾向にあることから、適切に管理のうえ活用を行う。その他の基金についても、目的に応じて適切に管理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は東日本大震災復興交付金（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百万円）の清算を行ったが、財源を財政調整基金で負担したことなどから、財政調整基金が前年度比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景気の動向などにより市税収入が減となった場合など、その財源不足を財政調整基金で補う必要性があることから、ある程度の基金残高を確保している。基金残高の目安としては、少なくとも標準財政規模の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％程度確保することを一つの指針としている。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百万円増加しているのは、国債の売払い収入及び運用利子の積立によるものである。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運用効率の高い手段により基金を運用していく。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宮城県岩沼市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43,878
43,489
60.45
22,394,806
20,658,585
1,387,528
9,990,153
12,517,697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45671" y="4675414"/>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ここ数年は類似団体平均、全国平均、県平均を大きく上回る数値で推移している。市税は震災前の水準に回復しつつあったが、</a:t>
          </a:r>
          <a:r>
            <a:rPr kumimoji="1" lang="ja-JP" altLang="en-US" sz="1050">
              <a:solidFill>
                <a:schemeClr val="dk1"/>
              </a:solidFill>
              <a:effectLst/>
              <a:latin typeface="+mn-lt"/>
              <a:ea typeface="+mn-ea"/>
              <a:cs typeface="+mn-cs"/>
            </a:rPr>
            <a:t>物価高騰等による</a:t>
          </a:r>
          <a:r>
            <a:rPr kumimoji="1" lang="ja-JP" altLang="ja-JP" sz="1050">
              <a:solidFill>
                <a:schemeClr val="dk1"/>
              </a:solidFill>
              <a:effectLst/>
              <a:latin typeface="+mn-lt"/>
              <a:ea typeface="+mn-ea"/>
              <a:cs typeface="+mn-cs"/>
            </a:rPr>
            <a:t>消費者マインドの落ち込み等を注視する必要がある。引き続き健全な財政運営に努める。</a:t>
          </a:r>
          <a:endParaRPr lang="ja-JP" altLang="ja-JP" sz="12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89807</xdr:rowOff>
    </xdr:from>
    <xdr:to>
      <xdr:col>23</xdr:col>
      <xdr:colOff>133350</xdr:colOff>
      <xdr:row>37</xdr:row>
      <xdr:rowOff>107043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4334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134455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99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89807</xdr:rowOff>
    </xdr:from>
    <xdr:to>
      <xdr:col>19</xdr:col>
      <xdr:colOff>133350</xdr:colOff>
      <xdr:row>37</xdr:row>
      <xdr:rowOff>89807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433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72572</xdr:rowOff>
    </xdr:from>
    <xdr:to>
      <xdr:col>15</xdr:col>
      <xdr:colOff>82550</xdr:colOff>
      <xdr:row>37</xdr:row>
      <xdr:rowOff>89807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4162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146249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72572</xdr:rowOff>
    </xdr:from>
    <xdr:to>
      <xdr:col>11</xdr:col>
      <xdr:colOff>31750</xdr:colOff>
      <xdr:row>37</xdr:row>
      <xdr:rowOff>72572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416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56243</xdr:rowOff>
    </xdr:from>
    <xdr:to>
      <xdr:col>23</xdr:col>
      <xdr:colOff>184150</xdr:colOff>
      <xdr:row>37</xdr:row>
      <xdr:rowOff>157843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39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72770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24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39007</xdr:rowOff>
    </xdr:from>
    <xdr:to>
      <xdr:col>19</xdr:col>
      <xdr:colOff>184150</xdr:colOff>
      <xdr:row>37</xdr:row>
      <xdr:rowOff>140607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150784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15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39007</xdr:rowOff>
    </xdr:from>
    <xdr:to>
      <xdr:col>15</xdr:col>
      <xdr:colOff>133350</xdr:colOff>
      <xdr:row>37</xdr:row>
      <xdr:rowOff>140607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150784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15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21772</xdr:rowOff>
    </xdr:from>
    <xdr:to>
      <xdr:col>11</xdr:col>
      <xdr:colOff>82550</xdr:colOff>
      <xdr:row>37</xdr:row>
      <xdr:rowOff>123372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36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133549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13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21772</xdr:rowOff>
    </xdr:from>
    <xdr:to>
      <xdr:col>7</xdr:col>
      <xdr:colOff>31750</xdr:colOff>
      <xdr:row>37</xdr:row>
      <xdr:rowOff>123372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36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133549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13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mn-ea"/>
              <a:ea typeface="+mn-ea"/>
            </a:rPr>
            <a:t>経常一般財源については、新型コロナウイルス感染症の影響により市税などが前年比で減となったものの、航空機燃料譲与税、法人事業税交付金、地方消費税交付金、地方交付税の増に加え、新型コロナウイルス感染症対策地方税減収補てん特別交付金の皆増などにより、前年度比</a:t>
          </a:r>
          <a:r>
            <a:rPr kumimoji="1" lang="en-US" altLang="ja-JP" sz="1000">
              <a:latin typeface="+mn-ea"/>
              <a:ea typeface="+mn-ea"/>
            </a:rPr>
            <a:t>521,286</a:t>
          </a:r>
          <a:r>
            <a:rPr kumimoji="1" lang="ja-JP" altLang="en-US" sz="1000">
              <a:latin typeface="+mn-ea"/>
              <a:ea typeface="+mn-ea"/>
            </a:rPr>
            <a:t>千円の増となった。また、経常経費一般財源については、扶助費や公債費の増などにより、前年度比</a:t>
          </a:r>
          <a:r>
            <a:rPr kumimoji="1" lang="en-US" altLang="ja-JP" sz="1000">
              <a:latin typeface="+mn-ea"/>
              <a:ea typeface="+mn-ea"/>
            </a:rPr>
            <a:t>275,632</a:t>
          </a:r>
          <a:r>
            <a:rPr kumimoji="1" lang="ja-JP" altLang="en-US" sz="1000">
              <a:latin typeface="+mn-ea"/>
              <a:ea typeface="+mn-ea"/>
            </a:rPr>
            <a:t>千円の増となった。臨時財政対策債を考慮しない経常収支比率については、前年度比</a:t>
          </a:r>
          <a:r>
            <a:rPr kumimoji="1" lang="en-US" altLang="ja-JP" sz="1000">
              <a:latin typeface="+mn-ea"/>
              <a:ea typeface="+mn-ea"/>
            </a:rPr>
            <a:t>4.7</a:t>
          </a:r>
          <a:r>
            <a:rPr kumimoji="1" lang="ja-JP" altLang="en-US" sz="1000">
              <a:latin typeface="+mn-ea"/>
              <a:ea typeface="+mn-ea"/>
            </a:rPr>
            <a:t>％改善の</a:t>
          </a:r>
          <a:r>
            <a:rPr kumimoji="1" lang="en-US" altLang="ja-JP" sz="1000">
              <a:latin typeface="+mn-ea"/>
              <a:ea typeface="+mn-ea"/>
            </a:rPr>
            <a:t>101.4</a:t>
          </a:r>
          <a:r>
            <a:rPr kumimoji="1" lang="ja-JP" altLang="en-US" sz="1000">
              <a:latin typeface="+mn-ea"/>
              <a:ea typeface="+mn-ea"/>
            </a:rPr>
            <a:t>％となり、臨時財政対策債等を考慮すると、前年度比</a:t>
          </a:r>
          <a:r>
            <a:rPr kumimoji="1" lang="en-US" altLang="ja-JP" sz="1000">
              <a:latin typeface="+mn-ea"/>
              <a:ea typeface="+mn-ea"/>
            </a:rPr>
            <a:t>3.9</a:t>
          </a:r>
          <a:r>
            <a:rPr kumimoji="1" lang="ja-JP" altLang="en-US" sz="1000">
              <a:latin typeface="+mn-ea"/>
              <a:ea typeface="+mn-ea"/>
            </a:rPr>
            <a:t>％改善の</a:t>
          </a:r>
          <a:r>
            <a:rPr kumimoji="1" lang="en-US" altLang="ja-JP" sz="1000">
              <a:latin typeface="+mn-ea"/>
              <a:ea typeface="+mn-ea"/>
            </a:rPr>
            <a:t>95.6</a:t>
          </a:r>
          <a:r>
            <a:rPr kumimoji="1" lang="ja-JP" altLang="en-US" sz="1000">
              <a:latin typeface="+mn-ea"/>
              <a:ea typeface="+mn-ea"/>
            </a:rPr>
            <a:t>％となったが、依然として県平均及び全国平均よりも高い水準となった。</a:t>
          </a:r>
          <a:endParaRPr kumimoji="1" lang="en-US" altLang="ja-JP" sz="1000">
            <a:latin typeface="+mn-ea"/>
            <a:ea typeface="+mn-ea"/>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67</xdr:row>
      <xdr:rowOff>15663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14796"/>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101177</xdr:rowOff>
    </xdr:from>
    <xdr:to>
      <xdr:col>23</xdr:col>
      <xdr:colOff>133350</xdr:colOff>
      <xdr:row>67</xdr:row>
      <xdr:rowOff>71967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1245427"/>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165540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20744</xdr:rowOff>
    </xdr:from>
    <xdr:to>
      <xdr:col>19</xdr:col>
      <xdr:colOff>133350</xdr:colOff>
      <xdr:row>67</xdr:row>
      <xdr:rowOff>71967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1164994"/>
          <a:ext cx="8890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148607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87630</xdr:rowOff>
    </xdr:from>
    <xdr:to>
      <xdr:col>15</xdr:col>
      <xdr:colOff>82550</xdr:colOff>
      <xdr:row>65</xdr:row>
      <xdr:rowOff>20744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06043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149437</xdr:rowOff>
    </xdr:from>
    <xdr:to>
      <xdr:col>15</xdr:col>
      <xdr:colOff>133350</xdr:colOff>
      <xdr:row>65</xdr:row>
      <xdr:rowOff>79587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64364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87630</xdr:rowOff>
    </xdr:from>
    <xdr:to>
      <xdr:col>11</xdr:col>
      <xdr:colOff>31750</xdr:colOff>
      <xdr:row>64</xdr:row>
      <xdr:rowOff>168063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10604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148607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50377</xdr:rowOff>
    </xdr:from>
    <xdr:to>
      <xdr:col>23</xdr:col>
      <xdr:colOff>184150</xdr:colOff>
      <xdr:row>65</xdr:row>
      <xdr:rowOff>151977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22454</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16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21167</xdr:rowOff>
    </xdr:from>
    <xdr:to>
      <xdr:col>19</xdr:col>
      <xdr:colOff>184150</xdr:colOff>
      <xdr:row>67</xdr:row>
      <xdr:rowOff>122767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50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107544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594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141394</xdr:rowOff>
    </xdr:from>
    <xdr:to>
      <xdr:col>15</xdr:col>
      <xdr:colOff>133350</xdr:colOff>
      <xdr:row>65</xdr:row>
      <xdr:rowOff>71544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81721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88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36830</xdr:rowOff>
    </xdr:from>
    <xdr:to>
      <xdr:col>11</xdr:col>
      <xdr:colOff>82550</xdr:colOff>
      <xdr:row>64</xdr:row>
      <xdr:rowOff>138430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148607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117263</xdr:rowOff>
    </xdr:from>
    <xdr:to>
      <xdr:col>7</xdr:col>
      <xdr:colOff>31750</xdr:colOff>
      <xdr:row>65</xdr:row>
      <xdr:rowOff>47413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32190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[138,704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人口１人当たり人件費・物件費等決算額が、若干ではあるが悪化した。これは、新型コロナウイルス感染症</a:t>
          </a:r>
          <a:r>
            <a:rPr kumimoji="1" lang="ja-JP" altLang="en-US" sz="1050">
              <a:solidFill>
                <a:schemeClr val="dk1"/>
              </a:solidFill>
              <a:effectLst/>
              <a:latin typeface="+mn-lt"/>
              <a:ea typeface="+mn-ea"/>
              <a:cs typeface="+mn-cs"/>
            </a:rPr>
            <a:t>対応に係る</a:t>
          </a:r>
          <a:r>
            <a:rPr kumimoji="1" lang="ja-JP" altLang="ja-JP" sz="1050">
              <a:solidFill>
                <a:schemeClr val="dk1"/>
              </a:solidFill>
              <a:effectLst/>
              <a:latin typeface="+mn-lt"/>
              <a:ea typeface="+mn-ea"/>
              <a:cs typeface="+mn-cs"/>
            </a:rPr>
            <a:t>人件費の増加や</a:t>
          </a:r>
          <a:r>
            <a:rPr kumimoji="1" lang="ja-JP" altLang="en-US" sz="1050">
              <a:solidFill>
                <a:schemeClr val="dk1"/>
              </a:solidFill>
              <a:effectLst/>
              <a:latin typeface="+mn-lt"/>
              <a:ea typeface="+mn-ea"/>
              <a:cs typeface="+mn-cs"/>
            </a:rPr>
            <a:t>各種</a:t>
          </a:r>
          <a:r>
            <a:rPr kumimoji="1" lang="ja-JP" altLang="ja-JP" sz="1050">
              <a:solidFill>
                <a:schemeClr val="dk1"/>
              </a:solidFill>
              <a:effectLst/>
              <a:latin typeface="+mn-lt"/>
              <a:ea typeface="+mn-ea"/>
              <a:cs typeface="+mn-cs"/>
            </a:rPr>
            <a:t>新型コロナウイルス感染症対策経費の増による物件費の増加が要因と考えられる。しかしながら、依然として全国及び県平均を下回っている状況であり、引き続き人件費や物件費等の抑制に努める。</a:t>
          </a:r>
          <a:endParaRPr lang="ja-JP" altLang="ja-JP" sz="12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69004</xdr:rowOff>
    </xdr:from>
    <xdr:to>
      <xdr:col>23</xdr:col>
      <xdr:colOff>133350</xdr:colOff>
      <xdr:row>88</xdr:row>
      <xdr:rowOff>153229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85004"/>
          <a:ext cx="0" cy="1455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125306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153229</xdr:rowOff>
    </xdr:from>
    <xdr:to>
      <xdr:col>24</xdr:col>
      <xdr:colOff>12700</xdr:colOff>
      <xdr:row>88</xdr:row>
      <xdr:rowOff>153229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155381</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2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69004</xdr:rowOff>
    </xdr:from>
    <xdr:to>
      <xdr:col>24</xdr:col>
      <xdr:colOff>12700</xdr:colOff>
      <xdr:row>80</xdr:row>
      <xdr:rowOff>69004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8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160257</xdr:rowOff>
    </xdr:from>
    <xdr:to>
      <xdr:col>23</xdr:col>
      <xdr:colOff>133350</xdr:colOff>
      <xdr:row>80</xdr:row>
      <xdr:rowOff>160632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876257"/>
          <a:ext cx="8382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41381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2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69304</xdr:rowOff>
    </xdr:from>
    <xdr:to>
      <xdr:col>23</xdr:col>
      <xdr:colOff>184150</xdr:colOff>
      <xdr:row>81</xdr:row>
      <xdr:rowOff>170904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122380</xdr:rowOff>
    </xdr:from>
    <xdr:to>
      <xdr:col>19</xdr:col>
      <xdr:colOff>133350</xdr:colOff>
      <xdr:row>80</xdr:row>
      <xdr:rowOff>160257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38380"/>
          <a:ext cx="889000" cy="3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87396</xdr:rowOff>
    </xdr:from>
    <xdr:to>
      <xdr:col>19</xdr:col>
      <xdr:colOff>184150</xdr:colOff>
      <xdr:row>82</xdr:row>
      <xdr:rowOff>17546</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2323</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061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112351</xdr:rowOff>
    </xdr:from>
    <xdr:to>
      <xdr:col>15</xdr:col>
      <xdr:colOff>82550</xdr:colOff>
      <xdr:row>80</xdr:row>
      <xdr:rowOff>122380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28351"/>
          <a:ext cx="889000" cy="1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13419</xdr:rowOff>
    </xdr:from>
    <xdr:to>
      <xdr:col>15</xdr:col>
      <xdr:colOff>133350</xdr:colOff>
      <xdr:row>81</xdr:row>
      <xdr:rowOff>115019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0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99796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98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100014</xdr:rowOff>
    </xdr:from>
    <xdr:to>
      <xdr:col>11</xdr:col>
      <xdr:colOff>31750</xdr:colOff>
      <xdr:row>80</xdr:row>
      <xdr:rowOff>112351</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16014"/>
          <a:ext cx="889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783</xdr:rowOff>
    </xdr:from>
    <xdr:to>
      <xdr:col>11</xdr:col>
      <xdr:colOff>82550</xdr:colOff>
      <xdr:row>81</xdr:row>
      <xdr:rowOff>102383</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87160</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165060</xdr:rowOff>
    </xdr:from>
    <xdr:to>
      <xdr:col>7</xdr:col>
      <xdr:colOff>31750</xdr:colOff>
      <xdr:row>81</xdr:row>
      <xdr:rowOff>95210</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8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79987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6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109832</xdr:rowOff>
    </xdr:from>
    <xdr:to>
      <xdr:col>23</xdr:col>
      <xdr:colOff>184150</xdr:colOff>
      <xdr:row>81</xdr:row>
      <xdr:rowOff>39982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2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31109</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4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109457</xdr:rowOff>
    </xdr:from>
    <xdr:to>
      <xdr:col>19</xdr:col>
      <xdr:colOff>184150</xdr:colOff>
      <xdr:row>81</xdr:row>
      <xdr:rowOff>39607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2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49784</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594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71580</xdr:rowOff>
    </xdr:from>
    <xdr:to>
      <xdr:col>15</xdr:col>
      <xdr:colOff>133350</xdr:colOff>
      <xdr:row>81</xdr:row>
      <xdr:rowOff>1730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78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11907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5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61551</xdr:rowOff>
    </xdr:from>
    <xdr:to>
      <xdr:col>11</xdr:col>
      <xdr:colOff>82550</xdr:colOff>
      <xdr:row>80</xdr:row>
      <xdr:rowOff>163151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77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1878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4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49214</xdr:rowOff>
    </xdr:from>
    <xdr:to>
      <xdr:col>7</xdr:col>
      <xdr:colOff>31750</xdr:colOff>
      <xdr:row>80</xdr:row>
      <xdr:rowOff>150814</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6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160991</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3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依然として、全国市平均よりは低い数値となり、今後も適正な給与水準の維持に努める。</a:t>
          </a:r>
          <a:endParaRPr lang="ja-JP" altLang="ja-JP" sz="12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18143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76045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29029</xdr:rowOff>
    </xdr:from>
    <xdr:to>
      <xdr:col>81</xdr:col>
      <xdr:colOff>44450</xdr:colOff>
      <xdr:row>82</xdr:row>
      <xdr:rowOff>29029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0879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71863</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302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29029</xdr:rowOff>
    </xdr:from>
    <xdr:to>
      <xdr:col>77</xdr:col>
      <xdr:colOff>44450</xdr:colOff>
      <xdr:row>83</xdr:row>
      <xdr:rowOff>29936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5290800" y="14087929"/>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30843</xdr:rowOff>
    </xdr:from>
    <xdr:to>
      <xdr:col>77</xdr:col>
      <xdr:colOff>95250</xdr:colOff>
      <xdr:row>83</xdr:row>
      <xdr:rowOff>132443</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117220</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347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29936</xdr:rowOff>
    </xdr:from>
    <xdr:to>
      <xdr:col>72</xdr:col>
      <xdr:colOff>203200</xdr:colOff>
      <xdr:row>83</xdr:row>
      <xdr:rowOff>98879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4401800" y="142602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134456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98879</xdr:rowOff>
    </xdr:from>
    <xdr:to>
      <xdr:col>68</xdr:col>
      <xdr:colOff>152400</xdr:colOff>
      <xdr:row>84</xdr:row>
      <xdr:rowOff>82550</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flipV="1">
          <a:off x="13512800" y="14329229"/>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65314</xdr:rowOff>
    </xdr:from>
    <xdr:to>
      <xdr:col>68</xdr:col>
      <xdr:colOff>203200</xdr:colOff>
      <xdr:row>83</xdr:row>
      <xdr:rowOff>166914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151691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149679</xdr:rowOff>
    </xdr:from>
    <xdr:to>
      <xdr:col>81</xdr:col>
      <xdr:colOff>95250</xdr:colOff>
      <xdr:row>82</xdr:row>
      <xdr:rowOff>79829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166206</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38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149679</xdr:rowOff>
    </xdr:from>
    <xdr:to>
      <xdr:col>77</xdr:col>
      <xdr:colOff>95250</xdr:colOff>
      <xdr:row>82</xdr:row>
      <xdr:rowOff>79829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90006</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380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150586</xdr:rowOff>
    </xdr:from>
    <xdr:to>
      <xdr:col>73</xdr:col>
      <xdr:colOff>44450</xdr:colOff>
      <xdr:row>83</xdr:row>
      <xdr:rowOff>80736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90913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48079</xdr:rowOff>
    </xdr:from>
    <xdr:to>
      <xdr:col>68</xdr:col>
      <xdr:colOff>203200</xdr:colOff>
      <xdr:row>83</xdr:row>
      <xdr:rowOff>149679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mn-lt"/>
              <a:ea typeface="+mn-ea"/>
              <a:cs typeface="+mn-cs"/>
            </a:rPr>
            <a:t>　職員定員適正化計画（平成</a:t>
          </a:r>
          <a:r>
            <a:rPr kumimoji="1" lang="en-US" altLang="ja-JP" sz="1050">
              <a:solidFill>
                <a:schemeClr val="dk1"/>
              </a:solidFill>
              <a:effectLst/>
              <a:latin typeface="+mn-lt"/>
              <a:ea typeface="+mn-ea"/>
              <a:cs typeface="+mn-cs"/>
            </a:rPr>
            <a:t>22</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年度</a:t>
          </a:r>
          <a:r>
            <a:rPr kumimoji="1" lang="en-US" altLang="ja-JP" sz="1050">
              <a:solidFill>
                <a:schemeClr val="dk1"/>
              </a:solidFill>
              <a:effectLst/>
              <a:latin typeface="+mn-lt"/>
              <a:ea typeface="+mn-ea"/>
              <a:cs typeface="+mn-cs"/>
            </a:rPr>
            <a:t>5</a:t>
          </a:r>
          <a:r>
            <a:rPr kumimoji="1" lang="ja-JP" altLang="ja-JP" sz="1050">
              <a:solidFill>
                <a:schemeClr val="dk1"/>
              </a:solidFill>
              <a:effectLst/>
              <a:latin typeface="+mn-lt"/>
              <a:ea typeface="+mn-ea"/>
              <a:cs typeface="+mn-cs"/>
            </a:rPr>
            <a:t>ヵ年計画）により、新規採用の抑制や業務の民間委託を推進するなど、職員数を削減してきたが、東日本大震災などの影響による業務量の増加及び</a:t>
          </a:r>
          <a:r>
            <a:rPr kumimoji="1" lang="ja-JP" altLang="en-US" sz="1050">
              <a:solidFill>
                <a:schemeClr val="dk1"/>
              </a:solidFill>
              <a:effectLst/>
              <a:latin typeface="+mn-lt"/>
              <a:ea typeface="+mn-ea"/>
              <a:cs typeface="+mn-cs"/>
            </a:rPr>
            <a:t>新型コロナウイルス感染症</a:t>
          </a:r>
          <a:r>
            <a:rPr kumimoji="1" lang="ja-JP" altLang="ja-JP" sz="1050">
              <a:solidFill>
                <a:schemeClr val="dk1"/>
              </a:solidFill>
              <a:effectLst/>
              <a:latin typeface="+mn-lt"/>
              <a:ea typeface="+mn-ea"/>
              <a:cs typeface="+mn-cs"/>
            </a:rPr>
            <a:t>関連事業の増加に伴い、一人当たりの業務量が増加している。</a:t>
          </a:r>
          <a:endParaRPr lang="ja-JP" altLang="ja-JP" sz="1200">
            <a:effectLst/>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75395</xdr:rowOff>
    </xdr:from>
    <xdr:to>
      <xdr:col>81</xdr:col>
      <xdr:colOff>44450</xdr:colOff>
      <xdr:row>66</xdr:row>
      <xdr:rowOff>150516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90945"/>
          <a:ext cx="0" cy="1275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122593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150516</xdr:rowOff>
    </xdr:from>
    <xdr:to>
      <xdr:col>81</xdr:col>
      <xdr:colOff>133350</xdr:colOff>
      <xdr:row>66</xdr:row>
      <xdr:rowOff>150516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6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161772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75395</xdr:rowOff>
    </xdr:from>
    <xdr:to>
      <xdr:col>81</xdr:col>
      <xdr:colOff>133350</xdr:colOff>
      <xdr:row>59</xdr:row>
      <xdr:rowOff>75395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9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136927</xdr:rowOff>
    </xdr:from>
    <xdr:to>
      <xdr:col>81</xdr:col>
      <xdr:colOff>44450</xdr:colOff>
      <xdr:row>59</xdr:row>
      <xdr:rowOff>137330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252477"/>
          <a:ext cx="8382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159550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275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16023</xdr:rowOff>
    </xdr:from>
    <xdr:to>
      <xdr:col>81</xdr:col>
      <xdr:colOff>95250</xdr:colOff>
      <xdr:row>60</xdr:row>
      <xdr:rowOff>117623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133710</xdr:rowOff>
    </xdr:from>
    <xdr:to>
      <xdr:col>77</xdr:col>
      <xdr:colOff>44450</xdr:colOff>
      <xdr:row>59</xdr:row>
      <xdr:rowOff>136927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249260"/>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39349</xdr:rowOff>
    </xdr:from>
    <xdr:to>
      <xdr:col>77</xdr:col>
      <xdr:colOff>95250</xdr:colOff>
      <xdr:row>60</xdr:row>
      <xdr:rowOff>140949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125726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12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130091</xdr:rowOff>
    </xdr:from>
    <xdr:to>
      <xdr:col>72</xdr:col>
      <xdr:colOff>203200</xdr:colOff>
      <xdr:row>59</xdr:row>
      <xdr:rowOff>133710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245641"/>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29294</xdr:rowOff>
    </xdr:from>
    <xdr:to>
      <xdr:col>73</xdr:col>
      <xdr:colOff>44450</xdr:colOff>
      <xdr:row>60</xdr:row>
      <xdr:rowOff>130894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115671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0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130091</xdr:rowOff>
    </xdr:from>
    <xdr:to>
      <xdr:col>68</xdr:col>
      <xdr:colOff>152400</xdr:colOff>
      <xdr:row>59</xdr:row>
      <xdr:rowOff>168698</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245641"/>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26077</xdr:rowOff>
    </xdr:from>
    <xdr:to>
      <xdr:col>68</xdr:col>
      <xdr:colOff>203200</xdr:colOff>
      <xdr:row>60</xdr:row>
      <xdr:rowOff>127677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112454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3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28893</xdr:rowOff>
    </xdr:from>
    <xdr:to>
      <xdr:col>64</xdr:col>
      <xdr:colOff>152400</xdr:colOff>
      <xdr:row>60</xdr:row>
      <xdr:rowOff>130493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115270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86530</xdr:rowOff>
    </xdr:from>
    <xdr:to>
      <xdr:col>81</xdr:col>
      <xdr:colOff>95250</xdr:colOff>
      <xdr:row>60</xdr:row>
      <xdr:rowOff>16680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2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7807</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2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86127</xdr:rowOff>
    </xdr:from>
    <xdr:to>
      <xdr:col>77</xdr:col>
      <xdr:colOff>95250</xdr:colOff>
      <xdr:row>60</xdr:row>
      <xdr:rowOff>16277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20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26454</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9970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82910</xdr:rowOff>
    </xdr:from>
    <xdr:to>
      <xdr:col>73</xdr:col>
      <xdr:colOff>44450</xdr:colOff>
      <xdr:row>60</xdr:row>
      <xdr:rowOff>13060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19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23237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996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79291</xdr:rowOff>
    </xdr:from>
    <xdr:to>
      <xdr:col>68</xdr:col>
      <xdr:colOff>203200</xdr:colOff>
      <xdr:row>60</xdr:row>
      <xdr:rowOff>9441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19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19618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996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117898</xdr:rowOff>
    </xdr:from>
    <xdr:to>
      <xdr:col>64</xdr:col>
      <xdr:colOff>152400</xdr:colOff>
      <xdr:row>60</xdr:row>
      <xdr:rowOff>48048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58225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0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mn-lt"/>
              <a:ea typeface="+mn-ea"/>
              <a:cs typeface="+mn-cs"/>
            </a:rPr>
            <a:t>　前年度と比較し、</a:t>
          </a:r>
          <a:r>
            <a:rPr kumimoji="1" lang="en-US" altLang="ja-JP" sz="1050">
              <a:solidFill>
                <a:schemeClr val="dk1"/>
              </a:solidFill>
              <a:effectLst/>
              <a:latin typeface="+mn-lt"/>
              <a:ea typeface="+mn-ea"/>
              <a:cs typeface="+mn-cs"/>
            </a:rPr>
            <a:t>0.7</a:t>
          </a:r>
          <a:r>
            <a:rPr kumimoji="1" lang="ja-JP" altLang="ja-JP" sz="1050">
              <a:solidFill>
                <a:schemeClr val="dk1"/>
              </a:solidFill>
              <a:effectLst/>
              <a:latin typeface="+mn-lt"/>
              <a:ea typeface="+mn-ea"/>
              <a:cs typeface="+mn-cs"/>
            </a:rPr>
            <a:t>ポイント改善した。これは、</a:t>
          </a:r>
          <a:r>
            <a:rPr kumimoji="1" lang="en-US" altLang="ja-JP" sz="1050">
              <a:solidFill>
                <a:schemeClr val="dk1"/>
              </a:solidFill>
              <a:effectLst/>
              <a:latin typeface="+mn-lt"/>
              <a:ea typeface="+mn-ea"/>
              <a:cs typeface="+mn-cs"/>
            </a:rPr>
            <a:t>H30</a:t>
          </a:r>
          <a:r>
            <a:rPr kumimoji="1" lang="ja-JP" altLang="ja-JP" sz="1050">
              <a:solidFill>
                <a:schemeClr val="dk1"/>
              </a:solidFill>
              <a:effectLst/>
              <a:latin typeface="+mn-lt"/>
              <a:ea typeface="+mn-ea"/>
              <a:cs typeface="+mn-cs"/>
            </a:rPr>
            <a:t>と</a:t>
          </a:r>
          <a:r>
            <a:rPr kumimoji="1" lang="en-US" altLang="ja-JP" sz="1050">
              <a:solidFill>
                <a:schemeClr val="dk1"/>
              </a:solidFill>
              <a:effectLst/>
              <a:latin typeface="+mn-lt"/>
              <a:ea typeface="+mn-ea"/>
              <a:cs typeface="+mn-cs"/>
            </a:rPr>
            <a:t>R3</a:t>
          </a:r>
          <a:r>
            <a:rPr kumimoji="1" lang="ja-JP" altLang="ja-JP" sz="1050">
              <a:solidFill>
                <a:schemeClr val="dk1"/>
              </a:solidFill>
              <a:effectLst/>
              <a:latin typeface="+mn-lt"/>
              <a:ea typeface="+mn-ea"/>
              <a:cs typeface="+mn-cs"/>
            </a:rPr>
            <a:t>決算の数値を比較して、特定財源の額が</a:t>
          </a:r>
          <a:r>
            <a:rPr kumimoji="1" lang="en-US" altLang="ja-JP" sz="1050">
              <a:solidFill>
                <a:schemeClr val="dk1"/>
              </a:solidFill>
              <a:effectLst/>
              <a:latin typeface="+mn-lt"/>
              <a:ea typeface="+mn-ea"/>
              <a:cs typeface="+mn-cs"/>
            </a:rPr>
            <a:t>192,464</a:t>
          </a:r>
          <a:r>
            <a:rPr kumimoji="1" lang="ja-JP" altLang="ja-JP" sz="1050">
              <a:solidFill>
                <a:schemeClr val="dk1"/>
              </a:solidFill>
              <a:effectLst/>
              <a:latin typeface="+mn-lt"/>
              <a:ea typeface="+mn-ea"/>
              <a:cs typeface="+mn-cs"/>
            </a:rPr>
            <a:t>千円の減となった一方、公営企業に要する経費の財源とする地方債の償還の財源に充てたと認められる繰入金が</a:t>
          </a:r>
          <a:r>
            <a:rPr kumimoji="1" lang="en-US" altLang="ja-JP" sz="1050">
              <a:solidFill>
                <a:schemeClr val="dk1"/>
              </a:solidFill>
              <a:effectLst/>
              <a:latin typeface="+mn-lt"/>
              <a:ea typeface="+mn-ea"/>
              <a:cs typeface="+mn-cs"/>
            </a:rPr>
            <a:t>525,646</a:t>
          </a:r>
          <a:r>
            <a:rPr kumimoji="1" lang="ja-JP" altLang="ja-JP" sz="1050">
              <a:solidFill>
                <a:schemeClr val="dk1"/>
              </a:solidFill>
              <a:effectLst/>
              <a:latin typeface="+mn-lt"/>
              <a:ea typeface="+mn-ea"/>
              <a:cs typeface="+mn-cs"/>
            </a:rPr>
            <a:t>千円の減になったことなどが要因である。引き続き全国及び県平均を下回っている状況にあり、今後も起債許可団体の判定ラインとなる</a:t>
          </a:r>
          <a:r>
            <a:rPr kumimoji="1" lang="en-US" altLang="ja-JP" sz="1050">
              <a:solidFill>
                <a:schemeClr val="dk1"/>
              </a:solidFill>
              <a:effectLst/>
              <a:latin typeface="+mn-lt"/>
              <a:ea typeface="+mn-ea"/>
              <a:cs typeface="+mn-cs"/>
            </a:rPr>
            <a:t>18%</a:t>
          </a:r>
          <a:r>
            <a:rPr kumimoji="1" lang="ja-JP" altLang="en-US" sz="1050">
              <a:solidFill>
                <a:schemeClr val="dk1"/>
              </a:solidFill>
              <a:effectLst/>
              <a:latin typeface="+mn-lt"/>
              <a:ea typeface="+mn-ea"/>
              <a:cs typeface="+mn-cs"/>
            </a:rPr>
            <a:t>未満</a:t>
          </a:r>
          <a:r>
            <a:rPr kumimoji="1" lang="ja-JP" altLang="ja-JP" sz="1050">
              <a:solidFill>
                <a:schemeClr val="dk1"/>
              </a:solidFill>
              <a:effectLst/>
              <a:latin typeface="+mn-lt"/>
              <a:ea typeface="+mn-ea"/>
              <a:cs typeface="+mn-cs"/>
            </a:rPr>
            <a:t>の水準を保つような財政運営に努める。</a:t>
          </a:r>
          <a:endParaRPr lang="ja-JP" altLang="ja-JP" sz="12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94403</xdr:rowOff>
    </xdr:from>
    <xdr:to>
      <xdr:col>81</xdr:col>
      <xdr:colOff>44450</xdr:colOff>
      <xdr:row>45</xdr:row>
      <xdr:rowOff>162560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3805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9330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8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94403</xdr:rowOff>
    </xdr:from>
    <xdr:to>
      <xdr:col>81</xdr:col>
      <xdr:colOff>133350</xdr:colOff>
      <xdr:row>37</xdr:row>
      <xdr:rowOff>94403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3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94403</xdr:rowOff>
    </xdr:from>
    <xdr:to>
      <xdr:col>81</xdr:col>
      <xdr:colOff>44450</xdr:colOff>
      <xdr:row>37</xdr:row>
      <xdr:rowOff>150707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43805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134214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163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150707</xdr:rowOff>
    </xdr:from>
    <xdr:to>
      <xdr:col>77</xdr:col>
      <xdr:colOff>44450</xdr:colOff>
      <xdr:row>37</xdr:row>
      <xdr:rowOff>166794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49435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30904</xdr:rowOff>
    </xdr:from>
    <xdr:to>
      <xdr:col>77</xdr:col>
      <xdr:colOff>95250</xdr:colOff>
      <xdr:row>42</xdr:row>
      <xdr:rowOff>132504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117281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166794</xdr:rowOff>
    </xdr:from>
    <xdr:to>
      <xdr:col>72</xdr:col>
      <xdr:colOff>203200</xdr:colOff>
      <xdr:row>38</xdr:row>
      <xdr:rowOff>27517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51044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38946</xdr:rowOff>
    </xdr:from>
    <xdr:to>
      <xdr:col>73</xdr:col>
      <xdr:colOff>44450</xdr:colOff>
      <xdr:row>42</xdr:row>
      <xdr:rowOff>140546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125323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126577</xdr:rowOff>
    </xdr:from>
    <xdr:to>
      <xdr:col>68</xdr:col>
      <xdr:colOff>152400</xdr:colOff>
      <xdr:row>38</xdr:row>
      <xdr:rowOff>27517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47022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30904</xdr:rowOff>
    </xdr:from>
    <xdr:to>
      <xdr:col>68</xdr:col>
      <xdr:colOff>203200</xdr:colOff>
      <xdr:row>42</xdr:row>
      <xdr:rowOff>132504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117281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43603</xdr:rowOff>
    </xdr:from>
    <xdr:to>
      <xdr:col>81</xdr:col>
      <xdr:colOff>95250</xdr:colOff>
      <xdr:row>37</xdr:row>
      <xdr:rowOff>145203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136330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0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99907</xdr:rowOff>
    </xdr:from>
    <xdr:to>
      <xdr:col>77</xdr:col>
      <xdr:colOff>95250</xdr:colOff>
      <xdr:row>38</xdr:row>
      <xdr:rowOff>30057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40234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21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115993</xdr:rowOff>
    </xdr:from>
    <xdr:to>
      <xdr:col>73</xdr:col>
      <xdr:colOff>44450</xdr:colOff>
      <xdr:row>38</xdr:row>
      <xdr:rowOff>46143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4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56320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22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148167</xdr:rowOff>
    </xdr:from>
    <xdr:to>
      <xdr:col>68</xdr:col>
      <xdr:colOff>203200</xdr:colOff>
      <xdr:row>38</xdr:row>
      <xdr:rowOff>78316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88494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75777</xdr:rowOff>
    </xdr:from>
    <xdr:to>
      <xdr:col>64</xdr:col>
      <xdr:colOff>152400</xdr:colOff>
      <xdr:row>38</xdr:row>
      <xdr:rowOff>5927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16104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18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将来負担額に対して充当可能財源等が上回っているため、将来負担比率としての数値は計上されていない。</a:t>
          </a:r>
          <a:endParaRPr lang="ja-JP" altLang="ja-JP" sz="105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32089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33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4166</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32089</xdr:rowOff>
    </xdr:from>
    <xdr:to>
      <xdr:col>81</xdr:col>
      <xdr:colOff>133350</xdr:colOff>
      <xdr:row>22</xdr:row>
      <xdr:rowOff>32089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80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76640</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47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104563</xdr:rowOff>
    </xdr:from>
    <xdr:to>
      <xdr:col>81</xdr:col>
      <xdr:colOff>95250</xdr:colOff>
      <xdr:row>15</xdr:row>
      <xdr:rowOff>34713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5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59394</xdr:rowOff>
    </xdr:from>
    <xdr:to>
      <xdr:col>73</xdr:col>
      <xdr:colOff>44450</xdr:colOff>
      <xdr:row>15</xdr:row>
      <xdr:rowOff>160994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63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171171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40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52959</xdr:rowOff>
    </xdr:from>
    <xdr:to>
      <xdr:col>68</xdr:col>
      <xdr:colOff>203200</xdr:colOff>
      <xdr:row>15</xdr:row>
      <xdr:rowOff>154559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62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164736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9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51350</xdr:rowOff>
    </xdr:from>
    <xdr:to>
      <xdr:col>64</xdr:col>
      <xdr:colOff>152400</xdr:colOff>
      <xdr:row>15</xdr:row>
      <xdr:rowOff>152950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163127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宮城県岩沼市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43,878
43,489
60.45
22,394,806
20,658,585
1,387,528
9,990,153
12,517,697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経常経費充当一般財源における人件費は</a:t>
          </a:r>
          <a:r>
            <a:rPr kumimoji="1" lang="en-US" altLang="ja-JP" sz="1100">
              <a:solidFill>
                <a:schemeClr val="dk1"/>
              </a:solidFill>
              <a:effectLst/>
              <a:latin typeface="+mn-lt"/>
              <a:ea typeface="+mn-ea"/>
              <a:cs typeface="+mn-cs"/>
            </a:rPr>
            <a:t>7,862</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し、経常収支比率に占める人件費割合は、前年度と比較して</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24.7</a:t>
          </a:r>
          <a:r>
            <a:rPr kumimoji="1" lang="ja-JP" altLang="ja-JP" sz="1100">
              <a:solidFill>
                <a:schemeClr val="dk1"/>
              </a:solidFill>
              <a:effectLst/>
              <a:latin typeface="+mn-lt"/>
              <a:ea typeface="+mn-ea"/>
              <a:cs typeface="+mn-cs"/>
            </a:rPr>
            <a:t>％となった。しかし、全国平均の▲</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ポイント、県平均の▲</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ポイントであり、全国及び県平均と比較すると低い水準となった。今後も定員管理の適正化に努め、継続して民間委託の推進など、行政改革への取り組みを通して人件費の削減に努める。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117856</xdr:rowOff>
    </xdr:from>
    <xdr:to>
      <xdr:col>24</xdr:col>
      <xdr:colOff>25400</xdr:colOff>
      <xdr:row>40</xdr:row>
      <xdr:rowOff>17272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4715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160799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17272</xdr:rowOff>
    </xdr:from>
    <xdr:to>
      <xdr:col>24</xdr:col>
      <xdr:colOff>114300</xdr:colOff>
      <xdr:row>40</xdr:row>
      <xdr:rowOff>17272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32783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117856</xdr:rowOff>
    </xdr:from>
    <xdr:to>
      <xdr:col>24</xdr:col>
      <xdr:colOff>114300</xdr:colOff>
      <xdr:row>34</xdr:row>
      <xdr:rowOff>117856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56134</xdr:rowOff>
    </xdr:from>
    <xdr:to>
      <xdr:col>24</xdr:col>
      <xdr:colOff>25400</xdr:colOff>
      <xdr:row>37</xdr:row>
      <xdr:rowOff>120142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9978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33274</xdr:rowOff>
    </xdr:from>
    <xdr:to>
      <xdr:col>19</xdr:col>
      <xdr:colOff>187325</xdr:colOff>
      <xdr:row>37</xdr:row>
      <xdr:rowOff>120142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769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19050</xdr:rowOff>
    </xdr:from>
    <xdr:to>
      <xdr:col>20</xdr:col>
      <xdr:colOff>38100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130827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33274</xdr:rowOff>
    </xdr:from>
    <xdr:to>
      <xdr:col>15</xdr:col>
      <xdr:colOff>98425</xdr:colOff>
      <xdr:row>37</xdr:row>
      <xdr:rowOff>165862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7692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163068</xdr:rowOff>
    </xdr:from>
    <xdr:to>
      <xdr:col>15</xdr:col>
      <xdr:colOff>149225</xdr:colOff>
      <xdr:row>37</xdr:row>
      <xdr:rowOff>93218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77995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165862</xdr:rowOff>
    </xdr:from>
    <xdr:to>
      <xdr:col>11</xdr:col>
      <xdr:colOff>9525</xdr:colOff>
      <xdr:row>37</xdr:row>
      <xdr:rowOff>165862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09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98823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5334</xdr:rowOff>
    </xdr:from>
    <xdr:to>
      <xdr:col>24</xdr:col>
      <xdr:colOff>76200</xdr:colOff>
      <xdr:row>37</xdr:row>
      <xdr:rowOff>106934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148861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69342</xdr:rowOff>
    </xdr:from>
    <xdr:to>
      <xdr:col>20</xdr:col>
      <xdr:colOff>38100</xdr:colOff>
      <xdr:row>37</xdr:row>
      <xdr:rowOff>170942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155719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153924</xdr:rowOff>
    </xdr:from>
    <xdr:to>
      <xdr:col>15</xdr:col>
      <xdr:colOff>149225</xdr:colOff>
      <xdr:row>37</xdr:row>
      <xdr:rowOff>84074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115062</xdr:rowOff>
    </xdr:from>
    <xdr:to>
      <xdr:col>11</xdr:col>
      <xdr:colOff>60325</xdr:colOff>
      <xdr:row>38</xdr:row>
      <xdr:rowOff>45212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29989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115062</xdr:rowOff>
    </xdr:from>
    <xdr:to>
      <xdr:col>6</xdr:col>
      <xdr:colOff>171450</xdr:colOff>
      <xdr:row>38</xdr:row>
      <xdr:rowOff>45212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29989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経常経費充当一般財源における物件費は</a:t>
          </a:r>
          <a:r>
            <a:rPr kumimoji="1" lang="en-US" altLang="ja-JP" sz="1100">
              <a:solidFill>
                <a:schemeClr val="dk1"/>
              </a:solidFill>
              <a:effectLst/>
              <a:latin typeface="+mn-lt"/>
              <a:ea typeface="+mn-ea"/>
              <a:cs typeface="+mn-cs"/>
            </a:rPr>
            <a:t>17,315</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し、経常収支比率に占める物件費の割合は</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22.1</a:t>
          </a:r>
          <a:r>
            <a:rPr kumimoji="1" lang="ja-JP" altLang="ja-JP" sz="1100">
              <a:solidFill>
                <a:schemeClr val="dk1"/>
              </a:solidFill>
              <a:effectLst/>
              <a:latin typeface="+mn-lt"/>
              <a:ea typeface="+mn-ea"/>
              <a:cs typeface="+mn-cs"/>
            </a:rPr>
            <a:t>％にな</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、類似団体内で最下位となった。要因としては、</a:t>
          </a:r>
          <a:r>
            <a:rPr kumimoji="1" lang="ja-JP" altLang="en-US" sz="1100">
              <a:solidFill>
                <a:schemeClr val="dk1"/>
              </a:solidFill>
              <a:effectLst/>
              <a:latin typeface="+mn-lt"/>
              <a:ea typeface="+mn-ea"/>
              <a:cs typeface="+mn-cs"/>
            </a:rPr>
            <a:t>デジタル化に伴うランニングコスト</a:t>
          </a:r>
          <a:r>
            <a:rPr kumimoji="1" lang="ja-JP" altLang="ja-JP" sz="1100">
              <a:solidFill>
                <a:schemeClr val="dk1"/>
              </a:solidFill>
              <a:effectLst/>
              <a:latin typeface="+mn-lt"/>
              <a:ea typeface="+mn-ea"/>
              <a:cs typeface="+mn-cs"/>
            </a:rPr>
            <a:t>や施設の維持管理経費（新型コロナウイルス感染症の影響による使用料等の特定財源の減）などがあげられる。引き続き、事業の統合や業務のスリム化・効率化等の促進に努める。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20</xdr:row>
      <xdr:rowOff>96520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682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96520</xdr:rowOff>
    </xdr:from>
    <xdr:to>
      <xdr:col>82</xdr:col>
      <xdr:colOff>107950</xdr:colOff>
      <xdr:row>21</xdr:row>
      <xdr:rowOff>31750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5255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73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157480</xdr:rowOff>
    </xdr:from>
    <xdr:to>
      <xdr:col>78</xdr:col>
      <xdr:colOff>69850</xdr:colOff>
      <xdr:row>21</xdr:row>
      <xdr:rowOff>31750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586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163830</xdr:rowOff>
    </xdr:from>
    <xdr:to>
      <xdr:col>78</xdr:col>
      <xdr:colOff>120650</xdr:colOff>
      <xdr:row>16</xdr:row>
      <xdr:rowOff>93980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104157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81280</xdr:rowOff>
    </xdr:from>
    <xdr:to>
      <xdr:col>73</xdr:col>
      <xdr:colOff>180975</xdr:colOff>
      <xdr:row>20</xdr:row>
      <xdr:rowOff>157480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510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130810</xdr:rowOff>
    </xdr:from>
    <xdr:to>
      <xdr:col>69</xdr:col>
      <xdr:colOff>92075</xdr:colOff>
      <xdr:row>20</xdr:row>
      <xdr:rowOff>81280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3883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60960</xdr:rowOff>
    </xdr:from>
    <xdr:to>
      <xdr:col>69</xdr:col>
      <xdr:colOff>142875</xdr:colOff>
      <xdr:row>16</xdr:row>
      <xdr:rowOff>162560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45720</xdr:rowOff>
    </xdr:from>
    <xdr:to>
      <xdr:col>82</xdr:col>
      <xdr:colOff>158750</xdr:colOff>
      <xdr:row>20</xdr:row>
      <xdr:rowOff>147320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4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125747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38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152400</xdr:rowOff>
    </xdr:from>
    <xdr:to>
      <xdr:col>78</xdr:col>
      <xdr:colOff>120650</xdr:colOff>
      <xdr:row>21</xdr:row>
      <xdr:rowOff>82550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5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67327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66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106680</xdr:rowOff>
    </xdr:from>
    <xdr:to>
      <xdr:col>74</xdr:col>
      <xdr:colOff>31750</xdr:colOff>
      <xdr:row>21</xdr:row>
      <xdr:rowOff>36830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53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21607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62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30480</xdr:rowOff>
    </xdr:from>
    <xdr:to>
      <xdr:col>69</xdr:col>
      <xdr:colOff>142875</xdr:colOff>
      <xdr:row>20</xdr:row>
      <xdr:rowOff>132080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4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116857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54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80010</xdr:rowOff>
    </xdr:from>
    <xdr:to>
      <xdr:col>65</xdr:col>
      <xdr:colOff>53975</xdr:colOff>
      <xdr:row>20</xdr:row>
      <xdr:rowOff>10160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3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166387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42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経常収支比率に占める扶助費の割合は、前年度比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12.2</a:t>
          </a:r>
          <a:r>
            <a:rPr kumimoji="1" lang="ja-JP" altLang="ja-JP" sz="1100">
              <a:solidFill>
                <a:schemeClr val="dk1"/>
              </a:solidFill>
              <a:effectLst/>
              <a:latin typeface="+mn-lt"/>
              <a:ea typeface="+mn-ea"/>
              <a:cs typeface="+mn-cs"/>
            </a:rPr>
            <a:t>％となり、若干悪化となった。今後も社会保障関連経費の増加が見込まれるため、今後も各種扶助費の増を念頭に、各種制度の見直しなど国の動向を注視していく必要がある。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41275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765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13352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41275</xdr:rowOff>
    </xdr:from>
    <xdr:to>
      <xdr:col>24</xdr:col>
      <xdr:colOff>114300</xdr:colOff>
      <xdr:row>61</xdr:row>
      <xdr:rowOff>41275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842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140352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98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123825</xdr:rowOff>
    </xdr:from>
    <xdr:to>
      <xdr:col>24</xdr:col>
      <xdr:colOff>76200</xdr:colOff>
      <xdr:row>56</xdr:row>
      <xdr:rowOff>53975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41275</xdr:rowOff>
    </xdr:from>
    <xdr:to>
      <xdr:col>19</xdr:col>
      <xdr:colOff>187325</xdr:colOff>
      <xdr:row>57</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8139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155575</xdr:rowOff>
    </xdr:from>
    <xdr:to>
      <xdr:col>15</xdr:col>
      <xdr:colOff>98425</xdr:colOff>
      <xdr:row>57</xdr:row>
      <xdr:rowOff>41275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567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155575</xdr:rowOff>
    </xdr:from>
    <xdr:to>
      <xdr:col>11</xdr:col>
      <xdr:colOff>9525</xdr:colOff>
      <xdr:row>57</xdr:row>
      <xdr:rowOff>22225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7567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28575</xdr:rowOff>
    </xdr:from>
    <xdr:to>
      <xdr:col>6</xdr:col>
      <xdr:colOff>171450</xdr:colOff>
      <xdr:row>56</xdr:row>
      <xdr:rowOff>130175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140352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9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161925</xdr:rowOff>
    </xdr:from>
    <xdr:to>
      <xdr:col>15</xdr:col>
      <xdr:colOff>149225</xdr:colOff>
      <xdr:row>57</xdr:row>
      <xdr:rowOff>92075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76852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104775</xdr:rowOff>
    </xdr:from>
    <xdr:to>
      <xdr:col>11</xdr:col>
      <xdr:colOff>60325</xdr:colOff>
      <xdr:row>57</xdr:row>
      <xdr:rowOff>34925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19702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142875</xdr:rowOff>
    </xdr:from>
    <xdr:to>
      <xdr:col>6</xdr:col>
      <xdr:colOff>171450</xdr:colOff>
      <xdr:row>57</xdr:row>
      <xdr:rowOff>73025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57802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令和</a:t>
          </a:r>
          <a:r>
            <a:rPr kumimoji="1" lang="en-US" altLang="ja-JP" sz="1100" baseline="0">
              <a:solidFill>
                <a:schemeClr val="dk1"/>
              </a:solidFill>
              <a:effectLst/>
              <a:latin typeface="+mn-lt"/>
              <a:ea typeface="+mn-ea"/>
              <a:cs typeface="+mn-cs"/>
            </a:rPr>
            <a:t>2</a:t>
          </a:r>
          <a:r>
            <a:rPr kumimoji="1" lang="ja-JP" altLang="en-US" sz="1100" baseline="0">
              <a:solidFill>
                <a:schemeClr val="dk1"/>
              </a:solidFill>
              <a:effectLst/>
              <a:latin typeface="+mn-lt"/>
              <a:ea typeface="+mn-ea"/>
              <a:cs typeface="+mn-cs"/>
            </a:rPr>
            <a:t>年度に繰上償還のために矢野目西地区土地区画整理事業特別会計へ繰り出した経費が皆減となったことなどにより</a:t>
          </a:r>
          <a:r>
            <a:rPr kumimoji="1" lang="ja-JP" altLang="ja-JP" sz="1100" baseline="0">
              <a:solidFill>
                <a:schemeClr val="dk1"/>
              </a:solidFill>
              <a:effectLst/>
              <a:latin typeface="+mn-lt"/>
              <a:ea typeface="+mn-ea"/>
              <a:cs typeface="+mn-cs"/>
            </a:rPr>
            <a:t>、経常収支比率に占める割合が、前年度比</a:t>
          </a:r>
          <a:r>
            <a:rPr kumimoji="1" lang="en-US" altLang="ja-JP" sz="1100" baseline="0">
              <a:solidFill>
                <a:schemeClr val="dk1"/>
              </a:solidFill>
              <a:effectLst/>
              <a:latin typeface="+mn-lt"/>
              <a:ea typeface="+mn-ea"/>
              <a:cs typeface="+mn-cs"/>
            </a:rPr>
            <a:t>0.7</a:t>
          </a:r>
          <a:r>
            <a:rPr kumimoji="1" lang="ja-JP" altLang="ja-JP" sz="1100" baseline="0">
              <a:solidFill>
                <a:schemeClr val="dk1"/>
              </a:solidFill>
              <a:effectLst/>
              <a:latin typeface="+mn-lt"/>
              <a:ea typeface="+mn-ea"/>
              <a:cs typeface="+mn-cs"/>
            </a:rPr>
            <a:t>ポイント</a:t>
          </a:r>
          <a:r>
            <a:rPr kumimoji="1" lang="ja-JP" altLang="en-US" sz="1100" baseline="0">
              <a:solidFill>
                <a:schemeClr val="dk1"/>
              </a:solidFill>
              <a:effectLst/>
              <a:latin typeface="+mn-lt"/>
              <a:ea typeface="+mn-ea"/>
              <a:cs typeface="+mn-cs"/>
            </a:rPr>
            <a:t>減の</a:t>
          </a:r>
          <a:r>
            <a:rPr kumimoji="1" lang="en-US" altLang="ja-JP" sz="1100" baseline="0">
              <a:solidFill>
                <a:schemeClr val="dk1"/>
              </a:solidFill>
              <a:effectLst/>
              <a:latin typeface="+mn-lt"/>
              <a:ea typeface="+mn-ea"/>
              <a:cs typeface="+mn-cs"/>
            </a:rPr>
            <a:t>12.3</a:t>
          </a:r>
          <a:r>
            <a:rPr kumimoji="1" lang="ja-JP" altLang="ja-JP" sz="1100" baseline="0">
              <a:solidFill>
                <a:schemeClr val="dk1"/>
              </a:solidFill>
              <a:effectLst/>
              <a:latin typeface="+mn-lt"/>
              <a:ea typeface="+mn-ea"/>
              <a:cs typeface="+mn-cs"/>
            </a:rPr>
            <a:t>％となり、全国平均の</a:t>
          </a:r>
          <a:r>
            <a:rPr kumimoji="1" lang="en-US" altLang="ja-JP" sz="1100" baseline="0">
              <a:solidFill>
                <a:schemeClr val="dk1"/>
              </a:solidFill>
              <a:effectLst/>
              <a:latin typeface="+mn-lt"/>
              <a:ea typeface="+mn-ea"/>
              <a:cs typeface="+mn-cs"/>
            </a:rPr>
            <a:t>+0.3</a:t>
          </a:r>
          <a:r>
            <a:rPr kumimoji="1" lang="ja-JP" altLang="ja-JP" sz="1100" baseline="0">
              <a:solidFill>
                <a:schemeClr val="dk1"/>
              </a:solidFill>
              <a:effectLst/>
              <a:latin typeface="+mn-lt"/>
              <a:ea typeface="+mn-ea"/>
              <a:cs typeface="+mn-cs"/>
            </a:rPr>
            <a:t>ポイント、県平均の▲</a:t>
          </a:r>
          <a:r>
            <a:rPr kumimoji="1" lang="en-US" altLang="ja-JP" sz="1100" baseline="0">
              <a:solidFill>
                <a:schemeClr val="dk1"/>
              </a:solidFill>
              <a:effectLst/>
              <a:latin typeface="+mn-lt"/>
              <a:ea typeface="+mn-ea"/>
              <a:cs typeface="+mn-cs"/>
            </a:rPr>
            <a:t>0.2</a:t>
          </a:r>
          <a:r>
            <a:rPr kumimoji="1" lang="ja-JP" altLang="ja-JP" sz="1100" baseline="0">
              <a:solidFill>
                <a:schemeClr val="dk1"/>
              </a:solidFill>
              <a:effectLst/>
              <a:latin typeface="+mn-lt"/>
              <a:ea typeface="+mn-ea"/>
              <a:cs typeface="+mn-cs"/>
            </a:rPr>
            <a:t>ポイントとなった。</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113393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38985"/>
          <a:ext cx="0" cy="163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85470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113393</xdr:rowOff>
    </xdr:from>
    <xdr:to>
      <xdr:col>82</xdr:col>
      <xdr:colOff>196850</xdr:colOff>
      <xdr:row>61</xdr:row>
      <xdr:rowOff>113393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110672</xdr:rowOff>
    </xdr:from>
    <xdr:to>
      <xdr:col>82</xdr:col>
      <xdr:colOff>107950</xdr:colOff>
      <xdr:row>57</xdr:row>
      <xdr:rowOff>15422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7118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75492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99785</xdr:rowOff>
    </xdr:from>
    <xdr:to>
      <xdr:col>78</xdr:col>
      <xdr:colOff>69850</xdr:colOff>
      <xdr:row>57</xdr:row>
      <xdr:rowOff>15422</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7009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159855</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99785</xdr:rowOff>
    </xdr:from>
    <xdr:to>
      <xdr:col>73</xdr:col>
      <xdr:colOff>180975</xdr:colOff>
      <xdr:row>58</xdr:row>
      <xdr:rowOff>50800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700985"/>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65315</xdr:rowOff>
    </xdr:from>
    <xdr:to>
      <xdr:col>74</xdr:col>
      <xdr:colOff>31750</xdr:colOff>
      <xdr:row>58</xdr:row>
      <xdr:rowOff>166915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151692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113393</xdr:rowOff>
    </xdr:from>
    <xdr:to>
      <xdr:col>69</xdr:col>
      <xdr:colOff>92075</xdr:colOff>
      <xdr:row>58</xdr:row>
      <xdr:rowOff>50800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8860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119743</xdr:rowOff>
    </xdr:from>
    <xdr:to>
      <xdr:col>69</xdr:col>
      <xdr:colOff>142875</xdr:colOff>
      <xdr:row>59</xdr:row>
      <xdr:rowOff>49893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0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34670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130628</xdr:rowOff>
    </xdr:from>
    <xdr:to>
      <xdr:col>65</xdr:col>
      <xdr:colOff>53975</xdr:colOff>
      <xdr:row>59</xdr:row>
      <xdr:rowOff>60778</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7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45555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76399</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136072</xdr:rowOff>
    </xdr:from>
    <xdr:to>
      <xdr:col>78</xdr:col>
      <xdr:colOff>120650</xdr:colOff>
      <xdr:row>57</xdr:row>
      <xdr:rowOff>66222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76399</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50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48985</xdr:rowOff>
    </xdr:from>
    <xdr:to>
      <xdr:col>74</xdr:col>
      <xdr:colOff>31750</xdr:colOff>
      <xdr:row>56</xdr:row>
      <xdr:rowOff>150585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160762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0</xdr:rowOff>
    </xdr:from>
    <xdr:to>
      <xdr:col>69</xdr:col>
      <xdr:colOff>142875</xdr:colOff>
      <xdr:row>58</xdr:row>
      <xdr:rowOff>101600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111777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62593</xdr:rowOff>
    </xdr:from>
    <xdr:to>
      <xdr:col>65</xdr:col>
      <xdr:colOff>53975</xdr:colOff>
      <xdr:row>57</xdr:row>
      <xdr:rowOff>164193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2920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から消防広域化による亘理地区行政事務組合への負担金が増、また</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から法適用に伴う下水道事業会計への補助金が増となったことなどにより補助費等の割合が増加している。</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と比較して、下水道事業会計の基準内経費が</a:t>
          </a:r>
          <a:r>
            <a:rPr kumimoji="1" lang="en-US" altLang="ja-JP" sz="1100">
              <a:solidFill>
                <a:schemeClr val="dk1"/>
              </a:solidFill>
              <a:effectLst/>
              <a:latin typeface="+mn-lt"/>
              <a:ea typeface="+mn-ea"/>
              <a:cs typeface="+mn-cs"/>
            </a:rPr>
            <a:t>31,762</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したことなどから、経常収支比率に占める補助費等の割合は、前年度比</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15.0</a:t>
          </a:r>
          <a:r>
            <a:rPr kumimoji="1" lang="ja-JP" altLang="ja-JP" sz="1100">
              <a:solidFill>
                <a:schemeClr val="dk1"/>
              </a:solidFill>
              <a:effectLst/>
              <a:latin typeface="+mn-lt"/>
              <a:ea typeface="+mn-ea"/>
              <a:cs typeface="+mn-cs"/>
            </a:rPr>
            <a:t>％となった。今後各種団体への補助金などの適正な執行に努め、経常収支比率の改善に努める。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92292"/>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97282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4135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97282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4135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37</xdr:row>
      <xdr:rowOff>69850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1391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35</xdr:row>
      <xdr:rowOff>156718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1391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46482</xdr:rowOff>
    </xdr:from>
    <xdr:to>
      <xdr:col>78</xdr:col>
      <xdr:colOff>120650</xdr:colOff>
      <xdr:row>37</xdr:row>
      <xdr:rowOff>148082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132859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公債費に占める経常経費充当一般財源は</a:t>
          </a:r>
          <a:r>
            <a:rPr kumimoji="1" lang="en-US" altLang="ja-JP" sz="1100">
              <a:solidFill>
                <a:schemeClr val="dk1"/>
              </a:solidFill>
              <a:effectLst/>
              <a:latin typeface="+mn-lt"/>
              <a:ea typeface="+mn-ea"/>
              <a:cs typeface="+mn-cs"/>
            </a:rPr>
            <a:t>54,583</a:t>
          </a:r>
          <a:r>
            <a:rPr kumimoji="1" lang="ja-JP" altLang="ja-JP" sz="1100">
              <a:solidFill>
                <a:schemeClr val="dk1"/>
              </a:solidFill>
              <a:effectLst/>
              <a:latin typeface="+mn-lt"/>
              <a:ea typeface="+mn-ea"/>
              <a:cs typeface="+mn-cs"/>
            </a:rPr>
            <a:t>千円の増額と</a:t>
          </a:r>
          <a:r>
            <a:rPr kumimoji="1" lang="ja-JP" altLang="en-US" sz="1100">
              <a:solidFill>
                <a:schemeClr val="dk1"/>
              </a:solidFill>
              <a:effectLst/>
              <a:latin typeface="+mn-lt"/>
              <a:ea typeface="+mn-ea"/>
              <a:cs typeface="+mn-cs"/>
            </a:rPr>
            <a:t>なったが</a:t>
          </a:r>
          <a:r>
            <a:rPr kumimoji="1" lang="ja-JP" altLang="ja-JP" sz="1100">
              <a:solidFill>
                <a:schemeClr val="dk1"/>
              </a:solidFill>
              <a:effectLst/>
              <a:latin typeface="+mn-lt"/>
              <a:ea typeface="+mn-ea"/>
              <a:cs typeface="+mn-cs"/>
            </a:rPr>
            <a:t>、経常収支比率に占める公債費割合は、前年度比</a:t>
          </a:r>
          <a:r>
            <a:rPr kumimoji="1" lang="ja-JP" altLang="en-US" sz="1100">
              <a:solidFill>
                <a:schemeClr val="dk1"/>
              </a:solidFill>
              <a:effectLst/>
              <a:latin typeface="+mn-lt"/>
              <a:ea typeface="+mn-ea"/>
              <a:cs typeface="+mn-cs"/>
            </a:rPr>
            <a:t>増減なし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9.3</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、前年度に引き続き類似団体内で</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位となった。しかし、ここ数年で多くの新規建設事業を行ったこと、</a:t>
          </a:r>
          <a:r>
            <a:rPr kumimoji="1" lang="ja-JP" altLang="en-US" sz="1100">
              <a:solidFill>
                <a:schemeClr val="dk1"/>
              </a:solidFill>
              <a:effectLst/>
              <a:latin typeface="+mn-lt"/>
              <a:ea typeface="+mn-ea"/>
              <a:cs typeface="+mn-cs"/>
            </a:rPr>
            <a:t>今後公共施設の長寿命化改修工事を控えていることから、</a:t>
          </a:r>
          <a:r>
            <a:rPr kumimoji="1" lang="ja-JP" altLang="ja-JP" sz="1100">
              <a:solidFill>
                <a:schemeClr val="dk1"/>
              </a:solidFill>
              <a:effectLst/>
              <a:latin typeface="+mn-lt"/>
              <a:ea typeface="+mn-ea"/>
              <a:cs typeface="+mn-cs"/>
            </a:rPr>
            <a:t>地方債現在高が増加傾向にあり、公債費も今後増加していく見込みである。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149860</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4942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64787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149860</xdr:rowOff>
    </xdr:from>
    <xdr:to>
      <xdr:col>24</xdr:col>
      <xdr:colOff>114300</xdr:colOff>
      <xdr:row>72</xdr:row>
      <xdr:rowOff>149860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5842</xdr:rowOff>
    </xdr:from>
    <xdr:to>
      <xdr:col>24</xdr:col>
      <xdr:colOff>25400</xdr:colOff>
      <xdr:row>73</xdr:row>
      <xdr:rowOff>5842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25216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72</xdr:row>
      <xdr:rowOff>113284</xdr:rowOff>
    </xdr:from>
    <xdr:to>
      <xdr:col>19</xdr:col>
      <xdr:colOff>187325</xdr:colOff>
      <xdr:row>73</xdr:row>
      <xdr:rowOff>5842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24576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72</xdr:row>
      <xdr:rowOff>113284</xdr:rowOff>
    </xdr:from>
    <xdr:to>
      <xdr:col>15</xdr:col>
      <xdr:colOff>98425</xdr:colOff>
      <xdr:row>73</xdr:row>
      <xdr:rowOff>5842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24576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5842</xdr:rowOff>
    </xdr:from>
    <xdr:to>
      <xdr:col>11</xdr:col>
      <xdr:colOff>9525</xdr:colOff>
      <xdr:row>74</xdr:row>
      <xdr:rowOff>90424</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2521692"/>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101346</xdr:rowOff>
    </xdr:from>
    <xdr:to>
      <xdr:col>11</xdr:col>
      <xdr:colOff>60325</xdr:colOff>
      <xdr:row>78</xdr:row>
      <xdr:rowOff>31496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16273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126492</xdr:rowOff>
    </xdr:from>
    <xdr:to>
      <xdr:col>24</xdr:col>
      <xdr:colOff>76200</xdr:colOff>
      <xdr:row>73</xdr:row>
      <xdr:rowOff>56642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47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35069</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126492</xdr:rowOff>
    </xdr:from>
    <xdr:to>
      <xdr:col>20</xdr:col>
      <xdr:colOff>38100</xdr:colOff>
      <xdr:row>73</xdr:row>
      <xdr:rowOff>56642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47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66819</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239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62484</xdr:rowOff>
    </xdr:from>
    <xdr:to>
      <xdr:col>15</xdr:col>
      <xdr:colOff>149225</xdr:colOff>
      <xdr:row>72</xdr:row>
      <xdr:rowOff>164084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40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2811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17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126492</xdr:rowOff>
    </xdr:from>
    <xdr:to>
      <xdr:col>11</xdr:col>
      <xdr:colOff>60325</xdr:colOff>
      <xdr:row>73</xdr:row>
      <xdr:rowOff>56642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47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66819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23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39624</xdr:rowOff>
    </xdr:from>
    <xdr:to>
      <xdr:col>6</xdr:col>
      <xdr:colOff>171450</xdr:colOff>
      <xdr:row>74</xdr:row>
      <xdr:rowOff>141224</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151401</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全国平均と比較し＋</a:t>
          </a:r>
          <a:r>
            <a:rPr kumimoji="1" lang="en-US" altLang="ja-JP" sz="1100" baseline="0">
              <a:solidFill>
                <a:schemeClr val="dk1"/>
              </a:solidFill>
              <a:effectLst/>
              <a:latin typeface="+mn-lt"/>
              <a:ea typeface="+mn-ea"/>
              <a:cs typeface="+mn-cs"/>
            </a:rPr>
            <a:t>13.1</a:t>
          </a:r>
          <a:r>
            <a:rPr kumimoji="1" lang="ja-JP" altLang="ja-JP" sz="1100" baseline="0">
              <a:solidFill>
                <a:schemeClr val="dk1"/>
              </a:solidFill>
              <a:effectLst/>
              <a:latin typeface="+mn-lt"/>
              <a:ea typeface="+mn-ea"/>
              <a:cs typeface="+mn-cs"/>
            </a:rPr>
            <a:t>ポイント、県平均と比較し＋</a:t>
          </a:r>
          <a:r>
            <a:rPr kumimoji="1" lang="en-US" altLang="ja-JP" sz="1100" baseline="0">
              <a:solidFill>
                <a:schemeClr val="dk1"/>
              </a:solidFill>
              <a:effectLst/>
              <a:latin typeface="+mn-lt"/>
              <a:ea typeface="+mn-ea"/>
              <a:cs typeface="+mn-cs"/>
            </a:rPr>
            <a:t>8.8</a:t>
          </a:r>
          <a:r>
            <a:rPr kumimoji="1" lang="ja-JP" altLang="ja-JP" sz="1100" baseline="0">
              <a:solidFill>
                <a:schemeClr val="dk1"/>
              </a:solidFill>
              <a:effectLst/>
              <a:latin typeface="+mn-lt"/>
              <a:ea typeface="+mn-ea"/>
              <a:cs typeface="+mn-cs"/>
            </a:rPr>
            <a:t>ポイント上回っており、類似団体においては、</a:t>
          </a:r>
          <a:r>
            <a:rPr kumimoji="1" lang="en-US" altLang="ja-JP" sz="1100" baseline="0">
              <a:solidFill>
                <a:schemeClr val="dk1"/>
              </a:solidFill>
              <a:effectLst/>
              <a:latin typeface="+mn-lt"/>
              <a:ea typeface="+mn-ea"/>
              <a:cs typeface="+mn-cs"/>
            </a:rPr>
            <a:t>52</a:t>
          </a:r>
          <a:r>
            <a:rPr kumimoji="1" lang="ja-JP" altLang="ja-JP" sz="1100" baseline="0">
              <a:solidFill>
                <a:schemeClr val="dk1"/>
              </a:solidFill>
              <a:effectLst/>
              <a:latin typeface="+mn-lt"/>
              <a:ea typeface="+mn-ea"/>
              <a:cs typeface="+mn-cs"/>
            </a:rPr>
            <a:t>団体中</a:t>
          </a:r>
          <a:r>
            <a:rPr kumimoji="1" lang="en-US" altLang="ja-JP" sz="1100" baseline="0">
              <a:solidFill>
                <a:schemeClr val="dk1"/>
              </a:solidFill>
              <a:effectLst/>
              <a:latin typeface="+mn-lt"/>
              <a:ea typeface="+mn-ea"/>
              <a:cs typeface="+mn-cs"/>
            </a:rPr>
            <a:t>52</a:t>
          </a:r>
          <a:r>
            <a:rPr kumimoji="1" lang="ja-JP" altLang="ja-JP" sz="1100" baseline="0">
              <a:solidFill>
                <a:schemeClr val="dk1"/>
              </a:solidFill>
              <a:effectLst/>
              <a:latin typeface="+mn-lt"/>
              <a:ea typeface="+mn-ea"/>
              <a:cs typeface="+mn-cs"/>
            </a:rPr>
            <a:t>位となった。物件費は依然高い水準のまま推移しており、また社会保障関連経費に係る扶助費の</a:t>
          </a:r>
          <a:r>
            <a:rPr kumimoji="1" lang="ja-JP" altLang="en-US" sz="1100" baseline="0">
              <a:solidFill>
                <a:schemeClr val="dk1"/>
              </a:solidFill>
              <a:effectLst/>
              <a:latin typeface="+mn-lt"/>
              <a:ea typeface="+mn-ea"/>
              <a:cs typeface="+mn-cs"/>
            </a:rPr>
            <a:t>増加も</a:t>
          </a:r>
          <a:r>
            <a:rPr kumimoji="1" lang="ja-JP" altLang="ja-JP" sz="1100" baseline="0">
              <a:solidFill>
                <a:schemeClr val="dk1"/>
              </a:solidFill>
              <a:effectLst/>
              <a:latin typeface="+mn-lt"/>
              <a:ea typeface="+mn-ea"/>
              <a:cs typeface="+mn-cs"/>
            </a:rPr>
            <a:t>大きく影響しているものと思われる。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80</xdr:row>
      <xdr:rowOff>72137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31420"/>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72137</xdr:rowOff>
    </xdr:from>
    <xdr:to>
      <xdr:col>82</xdr:col>
      <xdr:colOff>107950</xdr:colOff>
      <xdr:row>81</xdr:row>
      <xdr:rowOff>78994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788137"/>
          <a:ext cx="8382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56151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14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58420</xdr:rowOff>
    </xdr:from>
    <xdr:to>
      <xdr:col>78</xdr:col>
      <xdr:colOff>69850</xdr:colOff>
      <xdr:row>81</xdr:row>
      <xdr:rowOff>78994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774420"/>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138430</xdr:rowOff>
    </xdr:from>
    <xdr:to>
      <xdr:col>73</xdr:col>
      <xdr:colOff>180975</xdr:colOff>
      <xdr:row>80</xdr:row>
      <xdr:rowOff>58420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682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96774</xdr:rowOff>
    </xdr:from>
    <xdr:to>
      <xdr:col>74</xdr:col>
      <xdr:colOff>31750</xdr:colOff>
      <xdr:row>78</xdr:row>
      <xdr:rowOff>26924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37101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56135</xdr:rowOff>
    </xdr:from>
    <xdr:to>
      <xdr:col>69</xdr:col>
      <xdr:colOff>92075</xdr:colOff>
      <xdr:row>79</xdr:row>
      <xdr:rowOff>138430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600685"/>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55626</xdr:rowOff>
    </xdr:from>
    <xdr:to>
      <xdr:col>69</xdr:col>
      <xdr:colOff>142875</xdr:colOff>
      <xdr:row>77</xdr:row>
      <xdr:rowOff>157226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167403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126255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21337</xdr:rowOff>
    </xdr:from>
    <xdr:to>
      <xdr:col>82</xdr:col>
      <xdr:colOff>158750</xdr:colOff>
      <xdr:row>80</xdr:row>
      <xdr:rowOff>122937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7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101364</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64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28194</xdr:rowOff>
    </xdr:from>
    <xdr:to>
      <xdr:col>78</xdr:col>
      <xdr:colOff>120650</xdr:colOff>
      <xdr:row>81</xdr:row>
      <xdr:rowOff>129794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91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114571</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4002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7620</xdr:rowOff>
    </xdr:from>
    <xdr:to>
      <xdr:col>74</xdr:col>
      <xdr:colOff>31750</xdr:colOff>
      <xdr:row>80</xdr:row>
      <xdr:rowOff>109220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93997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87630</xdr:rowOff>
    </xdr:from>
    <xdr:to>
      <xdr:col>69</xdr:col>
      <xdr:colOff>142875</xdr:colOff>
      <xdr:row>80</xdr:row>
      <xdr:rowOff>17780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2557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5335</xdr:rowOff>
    </xdr:from>
    <xdr:to>
      <xdr:col>65</xdr:col>
      <xdr:colOff>53975</xdr:colOff>
      <xdr:row>79</xdr:row>
      <xdr:rowOff>106935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91712</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宮城県岩沼市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58332</xdr:rowOff>
    </xdr:from>
    <xdr:to>
      <xdr:col>29</xdr:col>
      <xdr:colOff>127000</xdr:colOff>
      <xdr:row>18</xdr:row>
      <xdr:rowOff>47583</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1907"/>
          <a:ext cx="0" cy="1189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28289</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62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47583</xdr:rowOff>
    </xdr:from>
    <xdr:to>
      <xdr:col>30</xdr:col>
      <xdr:colOff>25400</xdr:colOff>
      <xdr:row>18</xdr:row>
      <xdr:rowOff>47583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81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144709</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58332</xdr:rowOff>
    </xdr:from>
    <xdr:to>
      <xdr:col>30</xdr:col>
      <xdr:colOff>25400</xdr:colOff>
      <xdr:row>11</xdr:row>
      <xdr:rowOff>58332</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1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17307</xdr:rowOff>
    </xdr:from>
    <xdr:to>
      <xdr:col>29</xdr:col>
      <xdr:colOff>127000</xdr:colOff>
      <xdr:row>18</xdr:row>
      <xdr:rowOff>18112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03800" y="3151032"/>
          <a:ext cx="647700" cy="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25686</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165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9159</xdr:rowOff>
    </xdr:from>
    <xdr:to>
      <xdr:col>29</xdr:col>
      <xdr:colOff>177800</xdr:colOff>
      <xdr:row>17</xdr:row>
      <xdr:rowOff>110759</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71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17307</xdr:rowOff>
    </xdr:from>
    <xdr:to>
      <xdr:col>26</xdr:col>
      <xdr:colOff>50800</xdr:colOff>
      <xdr:row>18</xdr:row>
      <xdr:rowOff>24435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151032"/>
          <a:ext cx="698500" cy="7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157553</xdr:rowOff>
    </xdr:from>
    <xdr:to>
      <xdr:col>26</xdr:col>
      <xdr:colOff>101600</xdr:colOff>
      <xdr:row>17</xdr:row>
      <xdr:rowOff>87703</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97880</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17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24435</xdr:rowOff>
    </xdr:from>
    <xdr:to>
      <xdr:col>22</xdr:col>
      <xdr:colOff>114300</xdr:colOff>
      <xdr:row>18</xdr:row>
      <xdr:rowOff>49005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158160"/>
          <a:ext cx="698500" cy="24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167762</xdr:rowOff>
    </xdr:from>
    <xdr:to>
      <xdr:col>22</xdr:col>
      <xdr:colOff>165100</xdr:colOff>
      <xdr:row>17</xdr:row>
      <xdr:rowOff>97912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108089</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2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49005</xdr:rowOff>
    </xdr:from>
    <xdr:to>
      <xdr:col>18</xdr:col>
      <xdr:colOff>177800</xdr:colOff>
      <xdr:row>18</xdr:row>
      <xdr:rowOff>52484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182730"/>
          <a:ext cx="698500" cy="3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5383</xdr:rowOff>
    </xdr:from>
    <xdr:to>
      <xdr:col>19</xdr:col>
      <xdr:colOff>38100</xdr:colOff>
      <xdr:row>17</xdr:row>
      <xdr:rowOff>106983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117160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3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9868</xdr:rowOff>
    </xdr:from>
    <xdr:to>
      <xdr:col>15</xdr:col>
      <xdr:colOff>101600</xdr:colOff>
      <xdr:row>17</xdr:row>
      <xdr:rowOff>111468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121645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4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138762</xdr:rowOff>
    </xdr:from>
    <xdr:to>
      <xdr:col>29</xdr:col>
      <xdr:colOff>177800</xdr:colOff>
      <xdr:row>18</xdr:row>
      <xdr:rowOff>68912</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3101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47339</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300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137957</xdr:rowOff>
    </xdr:from>
    <xdr:to>
      <xdr:col>26</xdr:col>
      <xdr:colOff>101600</xdr:colOff>
      <xdr:row>18</xdr:row>
      <xdr:rowOff>68107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100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52884</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18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145085</xdr:rowOff>
    </xdr:from>
    <xdr:to>
      <xdr:col>22</xdr:col>
      <xdr:colOff>165100</xdr:colOff>
      <xdr:row>18</xdr:row>
      <xdr:rowOff>75235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107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60012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19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169655</xdr:rowOff>
    </xdr:from>
    <xdr:to>
      <xdr:col>19</xdr:col>
      <xdr:colOff>38100</xdr:colOff>
      <xdr:row>18</xdr:row>
      <xdr:rowOff>99805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131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84582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218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1684</xdr:rowOff>
    </xdr:from>
    <xdr:to>
      <xdr:col>15</xdr:col>
      <xdr:colOff>101600</xdr:colOff>
      <xdr:row>18</xdr:row>
      <xdr:rowOff>103284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135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88061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221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271083</xdr:rowOff>
    </xdr:from>
    <xdr:to>
      <xdr:col>29</xdr:col>
      <xdr:colOff>127000</xdr:colOff>
      <xdr:row>37</xdr:row>
      <xdr:rowOff>200430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95633"/>
          <a:ext cx="0" cy="11294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210607</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3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200430</xdr:rowOff>
    </xdr:from>
    <xdr:to>
      <xdr:col>30</xdr:col>
      <xdr:colOff>25400</xdr:colOff>
      <xdr:row>37</xdr:row>
      <xdr:rowOff>200430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325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14560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3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271083</xdr:rowOff>
    </xdr:from>
    <xdr:to>
      <xdr:col>30</xdr:col>
      <xdr:colOff>25400</xdr:colOff>
      <xdr:row>33</xdr:row>
      <xdr:rowOff>271083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956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200430</xdr:rowOff>
    </xdr:from>
    <xdr:to>
      <xdr:col>29</xdr:col>
      <xdr:colOff>127000</xdr:colOff>
      <xdr:row>37</xdr:row>
      <xdr:rowOff>205311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325130"/>
          <a:ext cx="647700" cy="4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118918</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292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273841</xdr:rowOff>
    </xdr:from>
    <xdr:to>
      <xdr:col>29</xdr:col>
      <xdr:colOff>177800</xdr:colOff>
      <xdr:row>36</xdr:row>
      <xdr:rowOff>32541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84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205311</xdr:rowOff>
    </xdr:from>
    <xdr:to>
      <xdr:col>26</xdr:col>
      <xdr:colOff>50800</xdr:colOff>
      <xdr:row>37</xdr:row>
      <xdr:rowOff>249203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330011"/>
          <a:ext cx="698500" cy="43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261055</xdr:rowOff>
    </xdr:from>
    <xdr:to>
      <xdr:col>26</xdr:col>
      <xdr:colOff>101600</xdr:colOff>
      <xdr:row>36</xdr:row>
      <xdr:rowOff>19755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71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29932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40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133744</xdr:rowOff>
    </xdr:from>
    <xdr:to>
      <xdr:col>22</xdr:col>
      <xdr:colOff>114300</xdr:colOff>
      <xdr:row>37</xdr:row>
      <xdr:rowOff>249203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258444"/>
          <a:ext cx="698500" cy="115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260566</xdr:rowOff>
    </xdr:from>
    <xdr:to>
      <xdr:col>22</xdr:col>
      <xdr:colOff>165100</xdr:colOff>
      <xdr:row>36</xdr:row>
      <xdr:rowOff>19266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70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29443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63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133744</xdr:rowOff>
    </xdr:from>
    <xdr:to>
      <xdr:col>18</xdr:col>
      <xdr:colOff>177800</xdr:colOff>
      <xdr:row>37</xdr:row>
      <xdr:rowOff>184787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258444"/>
          <a:ext cx="698500" cy="51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267505</xdr:rowOff>
    </xdr:from>
    <xdr:to>
      <xdr:col>19</xdr:col>
      <xdr:colOff>38100</xdr:colOff>
      <xdr:row>36</xdr:row>
      <xdr:rowOff>26205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77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36382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64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256957</xdr:rowOff>
    </xdr:from>
    <xdr:to>
      <xdr:col>15</xdr:col>
      <xdr:colOff>101600</xdr:colOff>
      <xdr:row>36</xdr:row>
      <xdr:rowOff>15657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67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25834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3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149630</xdr:rowOff>
    </xdr:from>
    <xdr:to>
      <xdr:col>29</xdr:col>
      <xdr:colOff>177800</xdr:colOff>
      <xdr:row>37</xdr:row>
      <xdr:rowOff>251230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274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58207</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18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154511</xdr:rowOff>
    </xdr:from>
    <xdr:to>
      <xdr:col>26</xdr:col>
      <xdr:colOff>101600</xdr:colOff>
      <xdr:row>37</xdr:row>
      <xdr:rowOff>256111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279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240888</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365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198403</xdr:rowOff>
    </xdr:from>
    <xdr:to>
      <xdr:col>22</xdr:col>
      <xdr:colOff>165100</xdr:colOff>
      <xdr:row>37</xdr:row>
      <xdr:rowOff>300003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323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284780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409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82944</xdr:rowOff>
    </xdr:from>
    <xdr:to>
      <xdr:col>19</xdr:col>
      <xdr:colOff>38100</xdr:colOff>
      <xdr:row>37</xdr:row>
      <xdr:rowOff>184544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207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169321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9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133987</xdr:rowOff>
    </xdr:from>
    <xdr:to>
      <xdr:col>15</xdr:col>
      <xdr:colOff>101600</xdr:colOff>
      <xdr:row>37</xdr:row>
      <xdr:rowOff>235587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258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220364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34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宮城県岩沼市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43,878
43,489
60.45
22,394,806
20,658,585
1,387,528
9,990,153
12,517,697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149575</xdr:rowOff>
    </xdr:from>
    <xdr:to>
      <xdr:col>24</xdr:col>
      <xdr:colOff>62865</xdr:colOff>
      <xdr:row>38</xdr:row>
      <xdr:rowOff>23438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64525"/>
          <a:ext cx="1270" cy="1074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27265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23438</xdr:rowOff>
    </xdr:from>
    <xdr:to>
      <xdr:col>24</xdr:col>
      <xdr:colOff>152400</xdr:colOff>
      <xdr:row>38</xdr:row>
      <xdr:rowOff>23438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96252</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149575</xdr:rowOff>
    </xdr:from>
    <xdr:to>
      <xdr:col>24</xdr:col>
      <xdr:colOff>152400</xdr:colOff>
      <xdr:row>31</xdr:row>
      <xdr:rowOff>149575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6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149286</xdr:rowOff>
    </xdr:from>
    <xdr:to>
      <xdr:col>24</xdr:col>
      <xdr:colOff>63500</xdr:colOff>
      <xdr:row>37</xdr:row>
      <xdr:rowOff>150364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492936"/>
          <a:ext cx="8382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19377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9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167950</xdr:rowOff>
    </xdr:from>
    <xdr:to>
      <xdr:col>24</xdr:col>
      <xdr:colOff>114300</xdr:colOff>
      <xdr:row>37</xdr:row>
      <xdr:rowOff>98100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149286</xdr:rowOff>
    </xdr:from>
    <xdr:to>
      <xdr:col>19</xdr:col>
      <xdr:colOff>177800</xdr:colOff>
      <xdr:row>37</xdr:row>
      <xdr:rowOff>166321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92936"/>
          <a:ext cx="889000" cy="1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151948</xdr:rowOff>
    </xdr:from>
    <xdr:to>
      <xdr:col>20</xdr:col>
      <xdr:colOff>38100</xdr:colOff>
      <xdr:row>37</xdr:row>
      <xdr:rowOff>82098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98625</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09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151237</xdr:rowOff>
    </xdr:from>
    <xdr:to>
      <xdr:col>15</xdr:col>
      <xdr:colOff>50800</xdr:colOff>
      <xdr:row>37</xdr:row>
      <xdr:rowOff>166321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494887"/>
          <a:ext cx="889000" cy="1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12026</xdr:rowOff>
    </xdr:from>
    <xdr:to>
      <xdr:col>15</xdr:col>
      <xdr:colOff>101600</xdr:colOff>
      <xdr:row>37</xdr:row>
      <xdr:rowOff>113626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130153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13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151237</xdr:rowOff>
    </xdr:from>
    <xdr:to>
      <xdr:col>10</xdr:col>
      <xdr:colOff>114300</xdr:colOff>
      <xdr:row>37</xdr:row>
      <xdr:rowOff>155672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94887"/>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13923</xdr:rowOff>
    </xdr:from>
    <xdr:to>
      <xdr:col>10</xdr:col>
      <xdr:colOff>165100</xdr:colOff>
      <xdr:row>37</xdr:row>
      <xdr:rowOff>115523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132050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13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14380</xdr:rowOff>
    </xdr:from>
    <xdr:to>
      <xdr:col>6</xdr:col>
      <xdr:colOff>38100</xdr:colOff>
      <xdr:row>37</xdr:row>
      <xdr:rowOff>115980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132507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13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99564</xdr:rowOff>
    </xdr:from>
    <xdr:to>
      <xdr:col>24</xdr:col>
      <xdr:colOff>114300</xdr:colOff>
      <xdr:row>38</xdr:row>
      <xdr:rowOff>29714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14491</xdr:rowOff>
    </xdr:from>
    <xdr:ext cx="534377"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5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98486</xdr:rowOff>
    </xdr:from>
    <xdr:to>
      <xdr:col>20</xdr:col>
      <xdr:colOff>38100</xdr:colOff>
      <xdr:row>38</xdr:row>
      <xdr:rowOff>28635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421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19763</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53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115520</xdr:rowOff>
    </xdr:from>
    <xdr:to>
      <xdr:col>15</xdr:col>
      <xdr:colOff>101600</xdr:colOff>
      <xdr:row>38</xdr:row>
      <xdr:rowOff>45670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36798</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55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100437</xdr:rowOff>
    </xdr:from>
    <xdr:to>
      <xdr:col>10</xdr:col>
      <xdr:colOff>165100</xdr:colOff>
      <xdr:row>38</xdr:row>
      <xdr:rowOff>30587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4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21714</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53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104872</xdr:rowOff>
    </xdr:from>
    <xdr:to>
      <xdr:col>6</xdr:col>
      <xdr:colOff>38100</xdr:colOff>
      <xdr:row>38</xdr:row>
      <xdr:rowOff>35021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485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26149</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54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25405</xdr:rowOff>
    </xdr:from>
    <xdr:to>
      <xdr:col>24</xdr:col>
      <xdr:colOff>62865</xdr:colOff>
      <xdr:row>57</xdr:row>
      <xdr:rowOff>93911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940805"/>
          <a:ext cx="1270" cy="92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97738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93911</xdr:rowOff>
    </xdr:from>
    <xdr:to>
      <xdr:col>24</xdr:col>
      <xdr:colOff>152400</xdr:colOff>
      <xdr:row>57</xdr:row>
      <xdr:rowOff>93911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6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143532</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71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25405</xdr:rowOff>
    </xdr:from>
    <xdr:to>
      <xdr:col>24</xdr:col>
      <xdr:colOff>152400</xdr:colOff>
      <xdr:row>52</xdr:row>
      <xdr:rowOff>25405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94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143893</xdr:rowOff>
    </xdr:from>
    <xdr:to>
      <xdr:col>24</xdr:col>
      <xdr:colOff>63500</xdr:colOff>
      <xdr:row>56</xdr:row>
      <xdr:rowOff>144432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3797300" y="9745093"/>
          <a:ext cx="83820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66299</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496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43422</xdr:rowOff>
    </xdr:from>
    <xdr:to>
      <xdr:col>24</xdr:col>
      <xdr:colOff>114300</xdr:colOff>
      <xdr:row>56</xdr:row>
      <xdr:rowOff>145022</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143893</xdr:rowOff>
    </xdr:from>
    <xdr:to>
      <xdr:col>19</xdr:col>
      <xdr:colOff>177800</xdr:colOff>
      <xdr:row>57</xdr:row>
      <xdr:rowOff>7194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745093"/>
          <a:ext cx="889000" cy="3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43884</xdr:rowOff>
    </xdr:from>
    <xdr:to>
      <xdr:col>20</xdr:col>
      <xdr:colOff>38100</xdr:colOff>
      <xdr:row>56</xdr:row>
      <xdr:rowOff>145484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162011</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4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7194</xdr:rowOff>
    </xdr:from>
    <xdr:to>
      <xdr:col>15</xdr:col>
      <xdr:colOff>50800</xdr:colOff>
      <xdr:row>57</xdr:row>
      <xdr:rowOff>39139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779844"/>
          <a:ext cx="889000" cy="3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91922</xdr:rowOff>
    </xdr:from>
    <xdr:to>
      <xdr:col>15</xdr:col>
      <xdr:colOff>101600</xdr:colOff>
      <xdr:row>57</xdr:row>
      <xdr:rowOff>22072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38599</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46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39139</xdr:rowOff>
    </xdr:from>
    <xdr:to>
      <xdr:col>10</xdr:col>
      <xdr:colOff>114300</xdr:colOff>
      <xdr:row>57</xdr:row>
      <xdr:rowOff>56293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811789"/>
          <a:ext cx="889000" cy="1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105729</xdr:rowOff>
    </xdr:from>
    <xdr:to>
      <xdr:col>10</xdr:col>
      <xdr:colOff>165100</xdr:colOff>
      <xdr:row>57</xdr:row>
      <xdr:rowOff>35879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52406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48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117210</xdr:rowOff>
    </xdr:from>
    <xdr:to>
      <xdr:col>6</xdr:col>
      <xdr:colOff>38100</xdr:colOff>
      <xdr:row>57</xdr:row>
      <xdr:rowOff>47360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1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63887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9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93632</xdr:rowOff>
    </xdr:from>
    <xdr:to>
      <xdr:col>24</xdr:col>
      <xdr:colOff>114300</xdr:colOff>
      <xdr:row>57</xdr:row>
      <xdr:rowOff>23782</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69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21849</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62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93093</xdr:rowOff>
    </xdr:from>
    <xdr:to>
      <xdr:col>20</xdr:col>
      <xdr:colOff>38100</xdr:colOff>
      <xdr:row>57</xdr:row>
      <xdr:rowOff>23243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69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14370</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78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127844</xdr:rowOff>
    </xdr:from>
    <xdr:to>
      <xdr:col>15</xdr:col>
      <xdr:colOff>101600</xdr:colOff>
      <xdr:row>57</xdr:row>
      <xdr:rowOff>57994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49121</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82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159789</xdr:rowOff>
    </xdr:from>
    <xdr:to>
      <xdr:col>10</xdr:col>
      <xdr:colOff>165100</xdr:colOff>
      <xdr:row>57</xdr:row>
      <xdr:rowOff>89939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6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81066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85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5493</xdr:rowOff>
    </xdr:from>
    <xdr:to>
      <xdr:col>6</xdr:col>
      <xdr:colOff>38100</xdr:colOff>
      <xdr:row>57</xdr:row>
      <xdr:rowOff>107093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98220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87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88105</xdr:rowOff>
    </xdr:from>
    <xdr:to>
      <xdr:col>24</xdr:col>
      <xdr:colOff>62865</xdr:colOff>
      <xdr:row>78</xdr:row>
      <xdr:rowOff>137985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089605"/>
          <a:ext cx="1270" cy="1421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141812</xdr:rowOff>
    </xdr:from>
    <xdr:ext cx="313932"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4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137985</xdr:rowOff>
    </xdr:from>
    <xdr:to>
      <xdr:col>24</xdr:col>
      <xdr:colOff>152400</xdr:colOff>
      <xdr:row>78</xdr:row>
      <xdr:rowOff>137985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11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34782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88105</xdr:rowOff>
    </xdr:from>
    <xdr:to>
      <xdr:col>24</xdr:col>
      <xdr:colOff>152400</xdr:colOff>
      <xdr:row>70</xdr:row>
      <xdr:rowOff>88105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08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9581</xdr:rowOff>
    </xdr:from>
    <xdr:to>
      <xdr:col>24</xdr:col>
      <xdr:colOff>63500</xdr:colOff>
      <xdr:row>78</xdr:row>
      <xdr:rowOff>10106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382681"/>
          <a:ext cx="8382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110726</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4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87849</xdr:rowOff>
    </xdr:from>
    <xdr:to>
      <xdr:col>24</xdr:col>
      <xdr:colOff>114300</xdr:colOff>
      <xdr:row>78</xdr:row>
      <xdr:rowOff>17999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154513</xdr:rowOff>
    </xdr:from>
    <xdr:to>
      <xdr:col>19</xdr:col>
      <xdr:colOff>177800</xdr:colOff>
      <xdr:row>78</xdr:row>
      <xdr:rowOff>9581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356163"/>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75161</xdr:rowOff>
    </xdr:from>
    <xdr:to>
      <xdr:col>20</xdr:col>
      <xdr:colOff>38100</xdr:colOff>
      <xdr:row>78</xdr:row>
      <xdr:rowOff>5311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21838</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5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146397</xdr:rowOff>
    </xdr:from>
    <xdr:to>
      <xdr:col>15</xdr:col>
      <xdr:colOff>50800</xdr:colOff>
      <xdr:row>77</xdr:row>
      <xdr:rowOff>154513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348047"/>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121064</xdr:rowOff>
    </xdr:from>
    <xdr:to>
      <xdr:col>15</xdr:col>
      <xdr:colOff>101600</xdr:colOff>
      <xdr:row>78</xdr:row>
      <xdr:rowOff>51214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42341</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41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130305</xdr:rowOff>
    </xdr:from>
    <xdr:to>
      <xdr:col>10</xdr:col>
      <xdr:colOff>114300</xdr:colOff>
      <xdr:row>77</xdr:row>
      <xdr:rowOff>146397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331955"/>
          <a:ext cx="889000" cy="1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112995</xdr:rowOff>
    </xdr:from>
    <xdr:to>
      <xdr:col>10</xdr:col>
      <xdr:colOff>165100</xdr:colOff>
      <xdr:row>78</xdr:row>
      <xdr:rowOff>43145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34272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40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97839</xdr:rowOff>
    </xdr:from>
    <xdr:to>
      <xdr:col>6</xdr:col>
      <xdr:colOff>38100</xdr:colOff>
      <xdr:row>78</xdr:row>
      <xdr:rowOff>27989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19116</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39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130756</xdr:rowOff>
    </xdr:from>
    <xdr:to>
      <xdr:col>24</xdr:col>
      <xdr:colOff>114300</xdr:colOff>
      <xdr:row>78</xdr:row>
      <xdr:rowOff>60906</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3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109183</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1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130231</xdr:rowOff>
    </xdr:from>
    <xdr:to>
      <xdr:col>20</xdr:col>
      <xdr:colOff>38100</xdr:colOff>
      <xdr:row>78</xdr:row>
      <xdr:rowOff>60381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3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51508</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2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103713</xdr:rowOff>
    </xdr:from>
    <xdr:to>
      <xdr:col>15</xdr:col>
      <xdr:colOff>101600</xdr:colOff>
      <xdr:row>78</xdr:row>
      <xdr:rowOff>33863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0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50390</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08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95597</xdr:rowOff>
    </xdr:from>
    <xdr:to>
      <xdr:col>10</xdr:col>
      <xdr:colOff>165100</xdr:colOff>
      <xdr:row>78</xdr:row>
      <xdr:rowOff>25747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9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42274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07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79505</xdr:rowOff>
    </xdr:from>
    <xdr:to>
      <xdr:col>6</xdr:col>
      <xdr:colOff>38100</xdr:colOff>
      <xdr:row>78</xdr:row>
      <xdr:rowOff>9655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8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26182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05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56921</xdr:rowOff>
    </xdr:from>
    <xdr:to>
      <xdr:col>24</xdr:col>
      <xdr:colOff>62865</xdr:colOff>
      <xdr:row>98</xdr:row>
      <xdr:rowOff>114071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658871"/>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117898</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1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114071</xdr:rowOff>
    </xdr:from>
    <xdr:to>
      <xdr:col>24</xdr:col>
      <xdr:colOff>152400</xdr:colOff>
      <xdr:row>98</xdr:row>
      <xdr:rowOff>114071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3598</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43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56921</xdr:rowOff>
    </xdr:from>
    <xdr:to>
      <xdr:col>24</xdr:col>
      <xdr:colOff>152400</xdr:colOff>
      <xdr:row>91</xdr:row>
      <xdr:rowOff>56921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25453</xdr:rowOff>
    </xdr:from>
    <xdr:to>
      <xdr:col>24</xdr:col>
      <xdr:colOff>63500</xdr:colOff>
      <xdr:row>98</xdr:row>
      <xdr:rowOff>29809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656103"/>
          <a:ext cx="838200" cy="17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13192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00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161765</xdr:rowOff>
    </xdr:from>
    <xdr:to>
      <xdr:col>24</xdr:col>
      <xdr:colOff>114300</xdr:colOff>
      <xdr:row>96</xdr:row>
      <xdr:rowOff>91915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4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29809</xdr:rowOff>
    </xdr:from>
    <xdr:to>
      <xdr:col>19</xdr:col>
      <xdr:colOff>177800</xdr:colOff>
      <xdr:row>98</xdr:row>
      <xdr:rowOff>58561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831909"/>
          <a:ext cx="889000" cy="2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113340</xdr:rowOff>
    </xdr:from>
    <xdr:to>
      <xdr:col>20</xdr:col>
      <xdr:colOff>38100</xdr:colOff>
      <xdr:row>97</xdr:row>
      <xdr:rowOff>43490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7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60017</xdr:rowOff>
    </xdr:from>
    <xdr:ext cx="599010"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497795" y="16347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58561</xdr:rowOff>
    </xdr:from>
    <xdr:to>
      <xdr:col>15</xdr:col>
      <xdr:colOff>50800</xdr:colOff>
      <xdr:row>98</xdr:row>
      <xdr:rowOff>106547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860661"/>
          <a:ext cx="889000" cy="4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111852</xdr:rowOff>
    </xdr:from>
    <xdr:to>
      <xdr:col>15</xdr:col>
      <xdr:colOff>101600</xdr:colOff>
      <xdr:row>97</xdr:row>
      <xdr:rowOff>42002</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7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58529</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08795" y="1634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94444</xdr:rowOff>
    </xdr:from>
    <xdr:to>
      <xdr:col>10</xdr:col>
      <xdr:colOff>114300</xdr:colOff>
      <xdr:row>98</xdr:row>
      <xdr:rowOff>106547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1130300" y="16896544"/>
          <a:ext cx="889000" cy="1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140655</xdr:rowOff>
    </xdr:from>
    <xdr:to>
      <xdr:col>10</xdr:col>
      <xdr:colOff>165100</xdr:colOff>
      <xdr:row>97</xdr:row>
      <xdr:rowOff>70805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9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87332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19795" y="1637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144554</xdr:rowOff>
    </xdr:from>
    <xdr:to>
      <xdr:col>6</xdr:col>
      <xdr:colOff>38100</xdr:colOff>
      <xdr:row>97</xdr:row>
      <xdr:rowOff>74704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0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91231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30795" y="1637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146103</xdr:rowOff>
    </xdr:from>
    <xdr:to>
      <xdr:col>24</xdr:col>
      <xdr:colOff>114300</xdr:colOff>
      <xdr:row>97</xdr:row>
      <xdr:rowOff>76253</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60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124530</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58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150459</xdr:rowOff>
    </xdr:from>
    <xdr:to>
      <xdr:col>20</xdr:col>
      <xdr:colOff>38100</xdr:colOff>
      <xdr:row>98</xdr:row>
      <xdr:rowOff>80609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78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71736</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87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7761</xdr:rowOff>
    </xdr:from>
    <xdr:to>
      <xdr:col>15</xdr:col>
      <xdr:colOff>101600</xdr:colOff>
      <xdr:row>98</xdr:row>
      <xdr:rowOff>109361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80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100488</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90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55747</xdr:rowOff>
    </xdr:from>
    <xdr:to>
      <xdr:col>10</xdr:col>
      <xdr:colOff>165100</xdr:colOff>
      <xdr:row>98</xdr:row>
      <xdr:rowOff>157347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85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148474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95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43644</xdr:rowOff>
    </xdr:from>
    <xdr:to>
      <xdr:col>6</xdr:col>
      <xdr:colOff>38100</xdr:colOff>
      <xdr:row>98</xdr:row>
      <xdr:rowOff>145244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84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136371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93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45197</xdr:rowOff>
    </xdr:from>
    <xdr:to>
      <xdr:col>54</xdr:col>
      <xdr:colOff>189865</xdr:colOff>
      <xdr:row>39</xdr:row>
      <xdr:rowOff>126053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60147"/>
          <a:ext cx="1270" cy="145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129880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8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126053</xdr:rowOff>
    </xdr:from>
    <xdr:to>
      <xdr:col>55</xdr:col>
      <xdr:colOff>88900</xdr:colOff>
      <xdr:row>39</xdr:row>
      <xdr:rowOff>126053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81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163324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45197</xdr:rowOff>
    </xdr:from>
    <xdr:to>
      <xdr:col>55</xdr:col>
      <xdr:colOff>88900</xdr:colOff>
      <xdr:row>31</xdr:row>
      <xdr:rowOff>45197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6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49190</xdr:rowOff>
    </xdr:from>
    <xdr:to>
      <xdr:col>55</xdr:col>
      <xdr:colOff>0</xdr:colOff>
      <xdr:row>37</xdr:row>
      <xdr:rowOff>160441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707040"/>
          <a:ext cx="838200" cy="79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79407</xdr:rowOff>
    </xdr:from>
    <xdr:ext cx="534377"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51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56530</xdr:rowOff>
    </xdr:from>
    <xdr:to>
      <xdr:col>55</xdr:col>
      <xdr:colOff>50800</xdr:colOff>
      <xdr:row>37</xdr:row>
      <xdr:rowOff>158130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40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49190</xdr:rowOff>
    </xdr:from>
    <xdr:to>
      <xdr:col>50</xdr:col>
      <xdr:colOff>114300</xdr:colOff>
      <xdr:row>37</xdr:row>
      <xdr:rowOff>161547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707040"/>
          <a:ext cx="889000" cy="79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109802</xdr:rowOff>
    </xdr:from>
    <xdr:to>
      <xdr:col>50</xdr:col>
      <xdr:colOff>165100</xdr:colOff>
      <xdr:row>33</xdr:row>
      <xdr:rowOff>39952</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59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56479</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37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68674</xdr:rowOff>
    </xdr:from>
    <xdr:to>
      <xdr:col>45</xdr:col>
      <xdr:colOff>177800</xdr:colOff>
      <xdr:row>37</xdr:row>
      <xdr:rowOff>161547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069424"/>
          <a:ext cx="889000" cy="43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32200</xdr:rowOff>
    </xdr:from>
    <xdr:to>
      <xdr:col>46</xdr:col>
      <xdr:colOff>38100</xdr:colOff>
      <xdr:row>38</xdr:row>
      <xdr:rowOff>133800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54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124927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6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68674</xdr:rowOff>
    </xdr:from>
    <xdr:to>
      <xdr:col>41</xdr:col>
      <xdr:colOff>50800</xdr:colOff>
      <xdr:row>38</xdr:row>
      <xdr:rowOff>66084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069424"/>
          <a:ext cx="889000" cy="51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87581</xdr:rowOff>
    </xdr:from>
    <xdr:to>
      <xdr:col>41</xdr:col>
      <xdr:colOff>101600</xdr:colOff>
      <xdr:row>39</xdr:row>
      <xdr:rowOff>17731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60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8858</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69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113474</xdr:rowOff>
    </xdr:from>
    <xdr:to>
      <xdr:col>36</xdr:col>
      <xdr:colOff>165100</xdr:colOff>
      <xdr:row>39</xdr:row>
      <xdr:rowOff>43624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62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34751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72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109642</xdr:rowOff>
    </xdr:from>
    <xdr:to>
      <xdr:col>55</xdr:col>
      <xdr:colOff>50800</xdr:colOff>
      <xdr:row>38</xdr:row>
      <xdr:rowOff>39791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4532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88069</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43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169840</xdr:rowOff>
    </xdr:from>
    <xdr:to>
      <xdr:col>50</xdr:col>
      <xdr:colOff>165100</xdr:colOff>
      <xdr:row>33</xdr:row>
      <xdr:rowOff>99990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6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91117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748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110747</xdr:rowOff>
    </xdr:from>
    <xdr:to>
      <xdr:col>46</xdr:col>
      <xdr:colOff>38100</xdr:colOff>
      <xdr:row>38</xdr:row>
      <xdr:rowOff>40897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45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57424</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2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17874</xdr:rowOff>
    </xdr:from>
    <xdr:to>
      <xdr:col>41</xdr:col>
      <xdr:colOff>101600</xdr:colOff>
      <xdr:row>35</xdr:row>
      <xdr:rowOff>119474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01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136001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79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15284</xdr:rowOff>
    </xdr:from>
    <xdr:to>
      <xdr:col>36</xdr:col>
      <xdr:colOff>165100</xdr:colOff>
      <xdr:row>38</xdr:row>
      <xdr:rowOff>116884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53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133410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30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36533</xdr:rowOff>
    </xdr:from>
    <xdr:to>
      <xdr:col>54</xdr:col>
      <xdr:colOff>189865</xdr:colOff>
      <xdr:row>58</xdr:row>
      <xdr:rowOff>99809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609033"/>
          <a:ext cx="1270" cy="143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103636</xdr:rowOff>
    </xdr:from>
    <xdr:ext cx="469744"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99809</xdr:rowOff>
    </xdr:from>
    <xdr:to>
      <xdr:col>55</xdr:col>
      <xdr:colOff>88900</xdr:colOff>
      <xdr:row>58</xdr:row>
      <xdr:rowOff>99809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154660</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8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36533</xdr:rowOff>
    </xdr:from>
    <xdr:to>
      <xdr:col>55</xdr:col>
      <xdr:colOff>88900</xdr:colOff>
      <xdr:row>50</xdr:row>
      <xdr:rowOff>36533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60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133985</xdr:rowOff>
    </xdr:from>
    <xdr:to>
      <xdr:col>55</xdr:col>
      <xdr:colOff>0</xdr:colOff>
      <xdr:row>57</xdr:row>
      <xdr:rowOff>110974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735185"/>
          <a:ext cx="838200" cy="14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128789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55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105912</xdr:rowOff>
    </xdr:from>
    <xdr:to>
      <xdr:col>55</xdr:col>
      <xdr:colOff>50800</xdr:colOff>
      <xdr:row>57</xdr:row>
      <xdr:rowOff>36062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133985</xdr:rowOff>
    </xdr:from>
    <xdr:to>
      <xdr:col>50</xdr:col>
      <xdr:colOff>114300</xdr:colOff>
      <xdr:row>57</xdr:row>
      <xdr:rowOff>38343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735185"/>
          <a:ext cx="889000" cy="7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43354</xdr:rowOff>
    </xdr:from>
    <xdr:to>
      <xdr:col>50</xdr:col>
      <xdr:colOff>165100</xdr:colOff>
      <xdr:row>56</xdr:row>
      <xdr:rowOff>144954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161481</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41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144204</xdr:rowOff>
    </xdr:from>
    <xdr:to>
      <xdr:col>45</xdr:col>
      <xdr:colOff>177800</xdr:colOff>
      <xdr:row>57</xdr:row>
      <xdr:rowOff>38343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745404"/>
          <a:ext cx="889000" cy="6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69295</xdr:rowOff>
    </xdr:from>
    <xdr:to>
      <xdr:col>46</xdr:col>
      <xdr:colOff>38100</xdr:colOff>
      <xdr:row>56</xdr:row>
      <xdr:rowOff>170895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15972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4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38636</xdr:rowOff>
    </xdr:from>
    <xdr:to>
      <xdr:col>41</xdr:col>
      <xdr:colOff>50800</xdr:colOff>
      <xdr:row>56</xdr:row>
      <xdr:rowOff>144204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468386"/>
          <a:ext cx="889000" cy="27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134255</xdr:rowOff>
    </xdr:from>
    <xdr:to>
      <xdr:col>41</xdr:col>
      <xdr:colOff>101600</xdr:colOff>
      <xdr:row>57</xdr:row>
      <xdr:rowOff>64405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55532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8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99616</xdr:rowOff>
    </xdr:from>
    <xdr:to>
      <xdr:col>36</xdr:col>
      <xdr:colOff>165100</xdr:colOff>
      <xdr:row>57</xdr:row>
      <xdr:rowOff>29766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20893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79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60174</xdr:rowOff>
    </xdr:from>
    <xdr:to>
      <xdr:col>55</xdr:col>
      <xdr:colOff>50800</xdr:colOff>
      <xdr:row>57</xdr:row>
      <xdr:rowOff>161774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3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38601</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8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83185</xdr:rowOff>
    </xdr:from>
    <xdr:to>
      <xdr:col>50</xdr:col>
      <xdr:colOff>165100</xdr:colOff>
      <xdr:row>57</xdr:row>
      <xdr:rowOff>13335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68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4462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977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158993</xdr:rowOff>
    </xdr:from>
    <xdr:to>
      <xdr:col>46</xdr:col>
      <xdr:colOff>38100</xdr:colOff>
      <xdr:row>57</xdr:row>
      <xdr:rowOff>89143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76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80270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85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93404</xdr:rowOff>
    </xdr:from>
    <xdr:to>
      <xdr:col>41</xdr:col>
      <xdr:colOff>101600</xdr:colOff>
      <xdr:row>57</xdr:row>
      <xdr:rowOff>23554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69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40081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46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159286</xdr:rowOff>
    </xdr:from>
    <xdr:to>
      <xdr:col>36</xdr:col>
      <xdr:colOff>165100</xdr:colOff>
      <xdr:row>55</xdr:row>
      <xdr:rowOff>89436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41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105963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192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161468</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34418"/>
          <a:ext cx="1270" cy="125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108145</xdr:rowOff>
    </xdr:from>
    <xdr:ext cx="534377"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10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161468</xdr:rowOff>
    </xdr:from>
    <xdr:to>
      <xdr:col>55</xdr:col>
      <xdr:colOff>88900</xdr:colOff>
      <xdr:row>71</xdr:row>
      <xdr:rowOff>161468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3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79781</xdr:rowOff>
    </xdr:from>
    <xdr:to>
      <xdr:col>55</xdr:col>
      <xdr:colOff>0</xdr:colOff>
      <xdr:row>78</xdr:row>
      <xdr:rowOff>28423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281431"/>
          <a:ext cx="838200" cy="12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126040</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5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103163</xdr:rowOff>
    </xdr:from>
    <xdr:to>
      <xdr:col>55</xdr:col>
      <xdr:colOff>50800</xdr:colOff>
      <xdr:row>78</xdr:row>
      <xdr:rowOff>33313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0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79781</xdr:rowOff>
    </xdr:from>
    <xdr:to>
      <xdr:col>50</xdr:col>
      <xdr:colOff>114300</xdr:colOff>
      <xdr:row>78</xdr:row>
      <xdr:rowOff>42571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281431"/>
          <a:ext cx="889000" cy="13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102412</xdr:rowOff>
    </xdr:from>
    <xdr:to>
      <xdr:col>50</xdr:col>
      <xdr:colOff>165100</xdr:colOff>
      <xdr:row>78</xdr:row>
      <xdr:rowOff>32562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0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23689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3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50381</xdr:rowOff>
    </xdr:from>
    <xdr:to>
      <xdr:col>45</xdr:col>
      <xdr:colOff>177800</xdr:colOff>
      <xdr:row>78</xdr:row>
      <xdr:rowOff>42571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2909131"/>
          <a:ext cx="889000" cy="50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86525</xdr:rowOff>
    </xdr:from>
    <xdr:to>
      <xdr:col>46</xdr:col>
      <xdr:colOff>38100</xdr:colOff>
      <xdr:row>78</xdr:row>
      <xdr:rowOff>16675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28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33202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6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35039</xdr:rowOff>
    </xdr:from>
    <xdr:to>
      <xdr:col>41</xdr:col>
      <xdr:colOff>50800</xdr:colOff>
      <xdr:row>75</xdr:row>
      <xdr:rowOff>50381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2207989"/>
          <a:ext cx="889000" cy="70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157620</xdr:rowOff>
    </xdr:from>
    <xdr:to>
      <xdr:col>41</xdr:col>
      <xdr:colOff>101600</xdr:colOff>
      <xdr:row>78</xdr:row>
      <xdr:rowOff>87770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5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78897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45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123140</xdr:rowOff>
    </xdr:from>
    <xdr:to>
      <xdr:col>36</xdr:col>
      <xdr:colOff>165100</xdr:colOff>
      <xdr:row>78</xdr:row>
      <xdr:rowOff>53290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44417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4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149073</xdr:rowOff>
    </xdr:from>
    <xdr:to>
      <xdr:col>55</xdr:col>
      <xdr:colOff>50800</xdr:colOff>
      <xdr:row>78</xdr:row>
      <xdr:rowOff>79223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5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127500</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2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28981</xdr:rowOff>
    </xdr:from>
    <xdr:to>
      <xdr:col>50</xdr:col>
      <xdr:colOff>165100</xdr:colOff>
      <xdr:row>77</xdr:row>
      <xdr:rowOff>130581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23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147108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00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163221</xdr:rowOff>
    </xdr:from>
    <xdr:to>
      <xdr:col>46</xdr:col>
      <xdr:colOff>38100</xdr:colOff>
      <xdr:row>78</xdr:row>
      <xdr:rowOff>93371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6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84498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45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171031</xdr:rowOff>
    </xdr:from>
    <xdr:to>
      <xdr:col>41</xdr:col>
      <xdr:colOff>101600</xdr:colOff>
      <xdr:row>75</xdr:row>
      <xdr:rowOff>101181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285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117708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263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155689</xdr:rowOff>
    </xdr:from>
    <xdr:to>
      <xdr:col>36</xdr:col>
      <xdr:colOff>165100</xdr:colOff>
      <xdr:row>71</xdr:row>
      <xdr:rowOff>85839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2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102366</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193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68797</xdr:rowOff>
    </xdr:from>
    <xdr:to>
      <xdr:col>54</xdr:col>
      <xdr:colOff>189865</xdr:colOff>
      <xdr:row>98</xdr:row>
      <xdr:rowOff>121069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499297"/>
          <a:ext cx="1270" cy="142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124896</xdr:rowOff>
    </xdr:from>
    <xdr:ext cx="469744"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2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121069</xdr:rowOff>
    </xdr:from>
    <xdr:to>
      <xdr:col>55</xdr:col>
      <xdr:colOff>88900</xdr:colOff>
      <xdr:row>98</xdr:row>
      <xdr:rowOff>121069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2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15474</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2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68797</xdr:rowOff>
    </xdr:from>
    <xdr:to>
      <xdr:col>55</xdr:col>
      <xdr:colOff>88900</xdr:colOff>
      <xdr:row>90</xdr:row>
      <xdr:rowOff>68797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49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163717</xdr:rowOff>
    </xdr:from>
    <xdr:to>
      <xdr:col>55</xdr:col>
      <xdr:colOff>0</xdr:colOff>
      <xdr:row>98</xdr:row>
      <xdr:rowOff>11629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794367"/>
          <a:ext cx="838200" cy="1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80554</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39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57677</xdr:rowOff>
    </xdr:from>
    <xdr:to>
      <xdr:col>55</xdr:col>
      <xdr:colOff>50800</xdr:colOff>
      <xdr:row>97</xdr:row>
      <xdr:rowOff>159277</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163717</xdr:rowOff>
    </xdr:from>
    <xdr:to>
      <xdr:col>50</xdr:col>
      <xdr:colOff>114300</xdr:colOff>
      <xdr:row>98</xdr:row>
      <xdr:rowOff>77059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794367"/>
          <a:ext cx="889000" cy="8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930</xdr:rowOff>
    </xdr:from>
    <xdr:to>
      <xdr:col>50</xdr:col>
      <xdr:colOff>165100</xdr:colOff>
      <xdr:row>97</xdr:row>
      <xdr:rowOff>102530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119057</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2111" y="1640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77059</xdr:rowOff>
    </xdr:from>
    <xdr:to>
      <xdr:col>45</xdr:col>
      <xdr:colOff>177800</xdr:colOff>
      <xdr:row>98</xdr:row>
      <xdr:rowOff>92480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79159"/>
          <a:ext cx="889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33734</xdr:rowOff>
    </xdr:from>
    <xdr:to>
      <xdr:col>46</xdr:col>
      <xdr:colOff>38100</xdr:colOff>
      <xdr:row>97</xdr:row>
      <xdr:rowOff>135334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151861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43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70315</xdr:rowOff>
    </xdr:from>
    <xdr:to>
      <xdr:col>41</xdr:col>
      <xdr:colOff>50800</xdr:colOff>
      <xdr:row>98</xdr:row>
      <xdr:rowOff>92480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72415"/>
          <a:ext cx="889000" cy="2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66201</xdr:rowOff>
    </xdr:from>
    <xdr:to>
      <xdr:col>41</xdr:col>
      <xdr:colOff>101600</xdr:colOff>
      <xdr:row>97</xdr:row>
      <xdr:rowOff>167801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12878</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4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51557</xdr:rowOff>
    </xdr:from>
    <xdr:to>
      <xdr:col>36</xdr:col>
      <xdr:colOff>165100</xdr:colOff>
      <xdr:row>97</xdr:row>
      <xdr:rowOff>153157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8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169684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4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132279</xdr:rowOff>
    </xdr:from>
    <xdr:to>
      <xdr:col>55</xdr:col>
      <xdr:colOff>50800</xdr:colOff>
      <xdr:row>98</xdr:row>
      <xdr:rowOff>62429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6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47206</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67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112917</xdr:rowOff>
    </xdr:from>
    <xdr:to>
      <xdr:col>50</xdr:col>
      <xdr:colOff>165100</xdr:colOff>
      <xdr:row>98</xdr:row>
      <xdr:rowOff>43067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4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34194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83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26259</xdr:rowOff>
    </xdr:from>
    <xdr:to>
      <xdr:col>46</xdr:col>
      <xdr:colOff>38100</xdr:colOff>
      <xdr:row>98</xdr:row>
      <xdr:rowOff>127859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2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118986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2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41680</xdr:rowOff>
    </xdr:from>
    <xdr:to>
      <xdr:col>41</xdr:col>
      <xdr:colOff>101600</xdr:colOff>
      <xdr:row>98</xdr:row>
      <xdr:rowOff>143280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134407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3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19515</xdr:rowOff>
    </xdr:from>
    <xdr:to>
      <xdr:col>36</xdr:col>
      <xdr:colOff>165100</xdr:colOff>
      <xdr:row>98</xdr:row>
      <xdr:rowOff>121115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2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112242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1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138514</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82014"/>
          <a:ext cx="1269" cy="15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85191</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138514</xdr:rowOff>
    </xdr:from>
    <xdr:to>
      <xdr:col>86</xdr:col>
      <xdr:colOff>25400</xdr:colOff>
      <xdr:row>30</xdr:row>
      <xdr:rowOff>138514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8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57404</xdr:rowOff>
    </xdr:from>
    <xdr:to>
      <xdr:col>85</xdr:col>
      <xdr:colOff>127000</xdr:colOff>
      <xdr:row>39</xdr:row>
      <xdr:rowOff>77640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43954"/>
          <a:ext cx="838200" cy="2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157715</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01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134838</xdr:rowOff>
    </xdr:from>
    <xdr:to>
      <xdr:col>85</xdr:col>
      <xdr:colOff>177800</xdr:colOff>
      <xdr:row>39</xdr:row>
      <xdr:rowOff>64988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57404</xdr:rowOff>
    </xdr:from>
    <xdr:to>
      <xdr:col>81</xdr:col>
      <xdr:colOff>50800</xdr:colOff>
      <xdr:row>39</xdr:row>
      <xdr:rowOff>84096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743954"/>
          <a:ext cx="889000" cy="2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68555</xdr:rowOff>
    </xdr:from>
    <xdr:to>
      <xdr:col>81</xdr:col>
      <xdr:colOff>101600</xdr:colOff>
      <xdr:row>38</xdr:row>
      <xdr:rowOff>170155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15232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35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44755</xdr:rowOff>
    </xdr:from>
    <xdr:to>
      <xdr:col>76</xdr:col>
      <xdr:colOff>114300</xdr:colOff>
      <xdr:row>39</xdr:row>
      <xdr:rowOff>84096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31305"/>
          <a:ext cx="889000" cy="3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132813</xdr:rowOff>
    </xdr:from>
    <xdr:to>
      <xdr:col>76</xdr:col>
      <xdr:colOff>165100</xdr:colOff>
      <xdr:row>39</xdr:row>
      <xdr:rowOff>62963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4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79490</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42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167731</xdr:rowOff>
    </xdr:from>
    <xdr:to>
      <xdr:col>71</xdr:col>
      <xdr:colOff>177800</xdr:colOff>
      <xdr:row>39</xdr:row>
      <xdr:rowOff>44755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339931"/>
          <a:ext cx="889000" cy="39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152712</xdr:rowOff>
    </xdr:from>
    <xdr:to>
      <xdr:col>72</xdr:col>
      <xdr:colOff>38100</xdr:colOff>
      <xdr:row>39</xdr:row>
      <xdr:rowOff>82862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6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99389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44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19079</xdr:rowOff>
    </xdr:from>
    <xdr:to>
      <xdr:col>67</xdr:col>
      <xdr:colOff>101600</xdr:colOff>
      <xdr:row>39</xdr:row>
      <xdr:rowOff>120679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111806</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79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26840</xdr:rowOff>
    </xdr:from>
    <xdr:to>
      <xdr:col>85</xdr:col>
      <xdr:colOff>177800</xdr:colOff>
      <xdr:row>39</xdr:row>
      <xdr:rowOff>128440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113264</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2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6604</xdr:rowOff>
    </xdr:from>
    <xdr:to>
      <xdr:col>81</xdr:col>
      <xdr:colOff>101600</xdr:colOff>
      <xdr:row>39</xdr:row>
      <xdr:rowOff>108204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9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99331</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78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33296</xdr:rowOff>
    </xdr:from>
    <xdr:to>
      <xdr:col>76</xdr:col>
      <xdr:colOff>165100</xdr:colOff>
      <xdr:row>39</xdr:row>
      <xdr:rowOff>134896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71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126023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812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165405</xdr:rowOff>
    </xdr:from>
    <xdr:to>
      <xdr:col>72</xdr:col>
      <xdr:colOff>38100</xdr:colOff>
      <xdr:row>39</xdr:row>
      <xdr:rowOff>95555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86682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77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116931</xdr:rowOff>
    </xdr:from>
    <xdr:to>
      <xdr:col>67</xdr:col>
      <xdr:colOff>101600</xdr:colOff>
      <xdr:row>37</xdr:row>
      <xdr:rowOff>47081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28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63608</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06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86153</xdr:rowOff>
    </xdr:from>
    <xdr:to>
      <xdr:col>85</xdr:col>
      <xdr:colOff>126364</xdr:colOff>
      <xdr:row>78</xdr:row>
      <xdr:rowOff>15918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1916203"/>
          <a:ext cx="1269" cy="1472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19745</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39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15918</xdr:rowOff>
    </xdr:from>
    <xdr:to>
      <xdr:col>86</xdr:col>
      <xdr:colOff>25400</xdr:colOff>
      <xdr:row>78</xdr:row>
      <xdr:rowOff>15918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389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32830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691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86153</xdr:rowOff>
    </xdr:from>
    <xdr:to>
      <xdr:col>86</xdr:col>
      <xdr:colOff>25400</xdr:colOff>
      <xdr:row>69</xdr:row>
      <xdr:rowOff>86153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1916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1136</xdr:rowOff>
    </xdr:from>
    <xdr:to>
      <xdr:col>85</xdr:col>
      <xdr:colOff>127000</xdr:colOff>
      <xdr:row>78</xdr:row>
      <xdr:rowOff>15918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374236"/>
          <a:ext cx="8382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123283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810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100406</xdr:rowOff>
    </xdr:from>
    <xdr:to>
      <xdr:col>85</xdr:col>
      <xdr:colOff>177800</xdr:colOff>
      <xdr:row>76</xdr:row>
      <xdr:rowOff>30556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295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1136</xdr:rowOff>
    </xdr:from>
    <xdr:to>
      <xdr:col>81</xdr:col>
      <xdr:colOff>50800</xdr:colOff>
      <xdr:row>78</xdr:row>
      <xdr:rowOff>44483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74236"/>
          <a:ext cx="889000" cy="4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76414</xdr:rowOff>
    </xdr:from>
    <xdr:to>
      <xdr:col>81</xdr:col>
      <xdr:colOff>101600</xdr:colOff>
      <xdr:row>76</xdr:row>
      <xdr:rowOff>6564</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293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23091</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71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27882</xdr:rowOff>
    </xdr:from>
    <xdr:to>
      <xdr:col>76</xdr:col>
      <xdr:colOff>114300</xdr:colOff>
      <xdr:row>78</xdr:row>
      <xdr:rowOff>44483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400982"/>
          <a:ext cx="889000" cy="1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70470</xdr:rowOff>
    </xdr:from>
    <xdr:to>
      <xdr:col>76</xdr:col>
      <xdr:colOff>165100</xdr:colOff>
      <xdr:row>76</xdr:row>
      <xdr:rowOff>620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292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17147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70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152524</xdr:rowOff>
    </xdr:from>
    <xdr:to>
      <xdr:col>71</xdr:col>
      <xdr:colOff>177800</xdr:colOff>
      <xdr:row>78</xdr:row>
      <xdr:rowOff>27882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354174"/>
          <a:ext cx="889000" cy="4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66617</xdr:rowOff>
    </xdr:from>
    <xdr:to>
      <xdr:col>72</xdr:col>
      <xdr:colOff>38100</xdr:colOff>
      <xdr:row>75</xdr:row>
      <xdr:rowOff>168216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29253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13294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70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72757</xdr:rowOff>
    </xdr:from>
    <xdr:to>
      <xdr:col>67</xdr:col>
      <xdr:colOff>101600</xdr:colOff>
      <xdr:row>76</xdr:row>
      <xdr:rowOff>2907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293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19434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70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136568</xdr:rowOff>
    </xdr:from>
    <xdr:to>
      <xdr:col>85</xdr:col>
      <xdr:colOff>177800</xdr:colOff>
      <xdr:row>78</xdr:row>
      <xdr:rowOff>66718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33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51495</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5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121786</xdr:rowOff>
    </xdr:from>
    <xdr:to>
      <xdr:col>81</xdr:col>
      <xdr:colOff>101600</xdr:colOff>
      <xdr:row>78</xdr:row>
      <xdr:rowOff>51936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2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43063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41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165133</xdr:rowOff>
    </xdr:from>
    <xdr:to>
      <xdr:col>76</xdr:col>
      <xdr:colOff>165100</xdr:colOff>
      <xdr:row>78</xdr:row>
      <xdr:rowOff>95283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6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86410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45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148532</xdr:rowOff>
    </xdr:from>
    <xdr:to>
      <xdr:col>72</xdr:col>
      <xdr:colOff>38100</xdr:colOff>
      <xdr:row>78</xdr:row>
      <xdr:rowOff>78682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5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69809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44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101724</xdr:rowOff>
    </xdr:from>
    <xdr:to>
      <xdr:col>67</xdr:col>
      <xdr:colOff>101600</xdr:colOff>
      <xdr:row>78</xdr:row>
      <xdr:rowOff>31874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0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23001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9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116456</xdr:rowOff>
    </xdr:from>
    <xdr:to>
      <xdr:col>85</xdr:col>
      <xdr:colOff>126364</xdr:colOff>
      <xdr:row>97</xdr:row>
      <xdr:rowOff>163382</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6956"/>
          <a:ext cx="1269" cy="124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167209</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79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163382</xdr:rowOff>
    </xdr:from>
    <xdr:to>
      <xdr:col>86</xdr:col>
      <xdr:colOff>25400</xdr:colOff>
      <xdr:row>97</xdr:row>
      <xdr:rowOff>163382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79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63133</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116456</xdr:rowOff>
    </xdr:from>
    <xdr:to>
      <xdr:col>86</xdr:col>
      <xdr:colOff>25400</xdr:colOff>
      <xdr:row>90</xdr:row>
      <xdr:rowOff>116456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49763</xdr:rowOff>
    </xdr:from>
    <xdr:to>
      <xdr:col>85</xdr:col>
      <xdr:colOff>127000</xdr:colOff>
      <xdr:row>97</xdr:row>
      <xdr:rowOff>97701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680413"/>
          <a:ext cx="838200" cy="4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132277</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42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109400</xdr:rowOff>
    </xdr:from>
    <xdr:to>
      <xdr:col>85</xdr:col>
      <xdr:colOff>177800</xdr:colOff>
      <xdr:row>97</xdr:row>
      <xdr:rowOff>39550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5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51146</xdr:rowOff>
    </xdr:from>
    <xdr:to>
      <xdr:col>81</xdr:col>
      <xdr:colOff>50800</xdr:colOff>
      <xdr:row>97</xdr:row>
      <xdr:rowOff>97701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681796"/>
          <a:ext cx="889000" cy="4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149320</xdr:rowOff>
    </xdr:from>
    <xdr:to>
      <xdr:col>81</xdr:col>
      <xdr:colOff>101600</xdr:colOff>
      <xdr:row>97</xdr:row>
      <xdr:rowOff>79470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0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95997</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38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51146</xdr:rowOff>
    </xdr:from>
    <xdr:to>
      <xdr:col>76</xdr:col>
      <xdr:colOff>114300</xdr:colOff>
      <xdr:row>97</xdr:row>
      <xdr:rowOff>85847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681796"/>
          <a:ext cx="889000" cy="3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24115</xdr:rowOff>
    </xdr:from>
    <xdr:to>
      <xdr:col>76</xdr:col>
      <xdr:colOff>165100</xdr:colOff>
      <xdr:row>97</xdr:row>
      <xdr:rowOff>125715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65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116842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74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68303</xdr:rowOff>
    </xdr:from>
    <xdr:to>
      <xdr:col>71</xdr:col>
      <xdr:colOff>177800</xdr:colOff>
      <xdr:row>97</xdr:row>
      <xdr:rowOff>85847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527503"/>
          <a:ext cx="889000" cy="18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40191</xdr:rowOff>
    </xdr:from>
    <xdr:to>
      <xdr:col>72</xdr:col>
      <xdr:colOff>38100</xdr:colOff>
      <xdr:row>97</xdr:row>
      <xdr:rowOff>141791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67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132918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76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59861</xdr:rowOff>
    </xdr:from>
    <xdr:to>
      <xdr:col>67</xdr:col>
      <xdr:colOff>101600</xdr:colOff>
      <xdr:row>97</xdr:row>
      <xdr:rowOff>161461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69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152588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78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170413</xdr:rowOff>
    </xdr:from>
    <xdr:to>
      <xdr:col>85</xdr:col>
      <xdr:colOff>177800</xdr:colOff>
      <xdr:row>97</xdr:row>
      <xdr:rowOff>100563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62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87827</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4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46901</xdr:rowOff>
    </xdr:from>
    <xdr:to>
      <xdr:col>81</xdr:col>
      <xdr:colOff>101600</xdr:colOff>
      <xdr:row>97</xdr:row>
      <xdr:rowOff>148501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67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139628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7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346</xdr:rowOff>
    </xdr:from>
    <xdr:to>
      <xdr:col>76</xdr:col>
      <xdr:colOff>165100</xdr:colOff>
      <xdr:row>97</xdr:row>
      <xdr:rowOff>101946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63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118473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40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35047</xdr:rowOff>
    </xdr:from>
    <xdr:to>
      <xdr:col>72</xdr:col>
      <xdr:colOff>38100</xdr:colOff>
      <xdr:row>97</xdr:row>
      <xdr:rowOff>136647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66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153174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44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17503</xdr:rowOff>
    </xdr:from>
    <xdr:to>
      <xdr:col>67</xdr:col>
      <xdr:colOff>101600</xdr:colOff>
      <xdr:row>96</xdr:row>
      <xdr:rowOff>119103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47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135630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25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99543</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243043"/>
          <a:ext cx="1269" cy="148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46220</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01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99543</xdr:rowOff>
    </xdr:from>
    <xdr:to>
      <xdr:col>116</xdr:col>
      <xdr:colOff>152400</xdr:colOff>
      <xdr:row>30</xdr:row>
      <xdr:rowOff>99543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24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170485</xdr:rowOff>
    </xdr:from>
    <xdr:to>
      <xdr:col>116</xdr:col>
      <xdr:colOff>63500</xdr:colOff>
      <xdr:row>38</xdr:row>
      <xdr:rowOff>112687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514135"/>
          <a:ext cx="838200" cy="1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2062</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517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23635</xdr:rowOff>
    </xdr:from>
    <xdr:to>
      <xdr:col>116</xdr:col>
      <xdr:colOff>114300</xdr:colOff>
      <xdr:row>38</xdr:row>
      <xdr:rowOff>125235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146596</xdr:rowOff>
    </xdr:from>
    <xdr:to>
      <xdr:col>111</xdr:col>
      <xdr:colOff>177800</xdr:colOff>
      <xdr:row>38</xdr:row>
      <xdr:rowOff>112687</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490246"/>
          <a:ext cx="8890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3289</xdr:rowOff>
    </xdr:from>
    <xdr:to>
      <xdr:col>112</xdr:col>
      <xdr:colOff>38100</xdr:colOff>
      <xdr:row>38</xdr:row>
      <xdr:rowOff>104889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121416</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29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146596</xdr:rowOff>
    </xdr:from>
    <xdr:to>
      <xdr:col>107</xdr:col>
      <xdr:colOff>50800</xdr:colOff>
      <xdr:row>39</xdr:row>
      <xdr:rowOff>37326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490246"/>
          <a:ext cx="889000" cy="23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39560</xdr:rowOff>
    </xdr:from>
    <xdr:to>
      <xdr:col>107</xdr:col>
      <xdr:colOff>101600</xdr:colOff>
      <xdr:row>38</xdr:row>
      <xdr:rowOff>141160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132287</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64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33554</xdr:rowOff>
    </xdr:from>
    <xdr:to>
      <xdr:col>102</xdr:col>
      <xdr:colOff>114300</xdr:colOff>
      <xdr:row>39</xdr:row>
      <xdr:rowOff>37326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20104"/>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54039</xdr:rowOff>
    </xdr:from>
    <xdr:to>
      <xdr:col>102</xdr:col>
      <xdr:colOff>165100</xdr:colOff>
      <xdr:row>38</xdr:row>
      <xdr:rowOff>155639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28169</xdr:rowOff>
    </xdr:from>
    <xdr:to>
      <xdr:col>98</xdr:col>
      <xdr:colOff>38100</xdr:colOff>
      <xdr:row>38</xdr:row>
      <xdr:rowOff>129769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146295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119685</xdr:rowOff>
    </xdr:from>
    <xdr:to>
      <xdr:col>116</xdr:col>
      <xdr:colOff>114300</xdr:colOff>
      <xdr:row>38</xdr:row>
      <xdr:rowOff>49835</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4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142562</xdr:rowOff>
    </xdr:from>
    <xdr:ext cx="469744"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31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61887</xdr:rowOff>
    </xdr:from>
    <xdr:to>
      <xdr:col>112</xdr:col>
      <xdr:colOff>38100</xdr:colOff>
      <xdr:row>38</xdr:row>
      <xdr:rowOff>163487</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57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154614</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66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95796</xdr:rowOff>
    </xdr:from>
    <xdr:to>
      <xdr:col>107</xdr:col>
      <xdr:colOff>101600</xdr:colOff>
      <xdr:row>38</xdr:row>
      <xdr:rowOff>25946</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43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42473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21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157976</xdr:rowOff>
    </xdr:from>
    <xdr:to>
      <xdr:col>102</xdr:col>
      <xdr:colOff>165100</xdr:colOff>
      <xdr:row>39</xdr:row>
      <xdr:rowOff>88126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7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79253</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6017" y="6765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154204</xdr:rowOff>
    </xdr:from>
    <xdr:to>
      <xdr:col>98</xdr:col>
      <xdr:colOff>38100</xdr:colOff>
      <xdr:row>39</xdr:row>
      <xdr:rowOff>84354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6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75481</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7017" y="6762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43631</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87581"/>
          <a:ext cx="1269" cy="137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161758</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43631</xdr:rowOff>
    </xdr:from>
    <xdr:to>
      <xdr:col>116</xdr:col>
      <xdr:colOff>152400</xdr:colOff>
      <xdr:row>51</xdr:row>
      <xdr:rowOff>43631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8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155111</xdr:rowOff>
    </xdr:from>
    <xdr:to>
      <xdr:col>116</xdr:col>
      <xdr:colOff>63500</xdr:colOff>
      <xdr:row>58</xdr:row>
      <xdr:rowOff>155169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99211"/>
          <a:ext cx="8382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88402</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65525</xdr:rowOff>
    </xdr:from>
    <xdr:to>
      <xdr:col>116</xdr:col>
      <xdr:colOff>114300</xdr:colOff>
      <xdr:row>58</xdr:row>
      <xdr:rowOff>167125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155169</xdr:rowOff>
    </xdr:from>
    <xdr:to>
      <xdr:col>111</xdr:col>
      <xdr:colOff>177800</xdr:colOff>
      <xdr:row>58</xdr:row>
      <xdr:rowOff>155283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99269"/>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31541</xdr:rowOff>
    </xdr:from>
    <xdr:to>
      <xdr:col>112</xdr:col>
      <xdr:colOff>38100</xdr:colOff>
      <xdr:row>58</xdr:row>
      <xdr:rowOff>133141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149668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75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99523</xdr:rowOff>
    </xdr:from>
    <xdr:to>
      <xdr:col>107</xdr:col>
      <xdr:colOff>50800</xdr:colOff>
      <xdr:row>58</xdr:row>
      <xdr:rowOff>155283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9872173"/>
          <a:ext cx="889000" cy="22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72898</xdr:rowOff>
    </xdr:from>
    <xdr:to>
      <xdr:col>107</xdr:col>
      <xdr:colOff>101600</xdr:colOff>
      <xdr:row>59</xdr:row>
      <xdr:rowOff>3048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19575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99523</xdr:rowOff>
    </xdr:from>
    <xdr:to>
      <xdr:col>102</xdr:col>
      <xdr:colOff>114300</xdr:colOff>
      <xdr:row>58</xdr:row>
      <xdr:rowOff>154387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9872173"/>
          <a:ext cx="889000" cy="22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72936</xdr:rowOff>
    </xdr:from>
    <xdr:to>
      <xdr:col>102</xdr:col>
      <xdr:colOff>165100</xdr:colOff>
      <xdr:row>59</xdr:row>
      <xdr:rowOff>3086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165663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0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58268</xdr:rowOff>
    </xdr:from>
    <xdr:to>
      <xdr:col>98</xdr:col>
      <xdr:colOff>38100</xdr:colOff>
      <xdr:row>58</xdr:row>
      <xdr:rowOff>159868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4945</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7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104311</xdr:rowOff>
    </xdr:from>
    <xdr:to>
      <xdr:col>116</xdr:col>
      <xdr:colOff>114300</xdr:colOff>
      <xdr:row>59</xdr:row>
      <xdr:rowOff>34461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4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43952</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8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104369</xdr:rowOff>
    </xdr:from>
    <xdr:to>
      <xdr:col>112</xdr:col>
      <xdr:colOff>38100</xdr:colOff>
      <xdr:row>59</xdr:row>
      <xdr:rowOff>34519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4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25646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14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104483</xdr:rowOff>
    </xdr:from>
    <xdr:to>
      <xdr:col>107</xdr:col>
      <xdr:colOff>101600</xdr:colOff>
      <xdr:row>59</xdr:row>
      <xdr:rowOff>34633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4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25760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14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48723</xdr:rowOff>
    </xdr:from>
    <xdr:to>
      <xdr:col>102</xdr:col>
      <xdr:colOff>165100</xdr:colOff>
      <xdr:row>57</xdr:row>
      <xdr:rowOff>150323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82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166850</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59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103587</xdr:rowOff>
    </xdr:from>
    <xdr:to>
      <xdr:col>98</xdr:col>
      <xdr:colOff>38100</xdr:colOff>
      <xdr:row>59</xdr:row>
      <xdr:rowOff>33737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4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24864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14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95047</xdr:rowOff>
    </xdr:from>
    <xdr:to>
      <xdr:col>116</xdr:col>
      <xdr:colOff>62864</xdr:colOff>
      <xdr:row>79</xdr:row>
      <xdr:rowOff>64846</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267997"/>
          <a:ext cx="1269" cy="1341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68673</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6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64846</xdr:rowOff>
    </xdr:from>
    <xdr:to>
      <xdr:col>116</xdr:col>
      <xdr:colOff>152400</xdr:colOff>
      <xdr:row>79</xdr:row>
      <xdr:rowOff>64846</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41724</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204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95047</xdr:rowOff>
    </xdr:from>
    <xdr:to>
      <xdr:col>116</xdr:col>
      <xdr:colOff>152400</xdr:colOff>
      <xdr:row>71</xdr:row>
      <xdr:rowOff>95047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26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111213</xdr:rowOff>
    </xdr:from>
    <xdr:to>
      <xdr:col>116</xdr:col>
      <xdr:colOff>63500</xdr:colOff>
      <xdr:row>79</xdr:row>
      <xdr:rowOff>22365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1323300" y="13484313"/>
          <a:ext cx="838200" cy="8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116095</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3146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93218</xdr:rowOff>
    </xdr:from>
    <xdr:to>
      <xdr:col>116</xdr:col>
      <xdr:colOff>114300</xdr:colOff>
      <xdr:row>78</xdr:row>
      <xdr:rowOff>23368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111213</xdr:rowOff>
    </xdr:from>
    <xdr:to>
      <xdr:col>111</xdr:col>
      <xdr:colOff>177800</xdr:colOff>
      <xdr:row>79</xdr:row>
      <xdr:rowOff>44017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3484313"/>
          <a:ext cx="889000" cy="10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52133</xdr:rowOff>
    </xdr:from>
    <xdr:to>
      <xdr:col>112</xdr:col>
      <xdr:colOff>38100</xdr:colOff>
      <xdr:row>77</xdr:row>
      <xdr:rowOff>153733</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170260</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302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45605</xdr:rowOff>
    </xdr:from>
    <xdr:to>
      <xdr:col>107</xdr:col>
      <xdr:colOff>50800</xdr:colOff>
      <xdr:row>79</xdr:row>
      <xdr:rowOff>44017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9545300" y="13075805"/>
          <a:ext cx="889000" cy="51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148044</xdr:rowOff>
    </xdr:from>
    <xdr:to>
      <xdr:col>107</xdr:col>
      <xdr:colOff>101600</xdr:colOff>
      <xdr:row>77</xdr:row>
      <xdr:rowOff>78194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94721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295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113906</xdr:rowOff>
    </xdr:from>
    <xdr:to>
      <xdr:col>102</xdr:col>
      <xdr:colOff>114300</xdr:colOff>
      <xdr:row>76</xdr:row>
      <xdr:rowOff>45605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656300" y="12801206"/>
          <a:ext cx="889000" cy="27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137998</xdr:rowOff>
    </xdr:from>
    <xdr:to>
      <xdr:col>102</xdr:col>
      <xdr:colOff>165100</xdr:colOff>
      <xdr:row>77</xdr:row>
      <xdr:rowOff>68148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59275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32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125425</xdr:rowOff>
    </xdr:from>
    <xdr:to>
      <xdr:col>98</xdr:col>
      <xdr:colOff>38100</xdr:colOff>
      <xdr:row>77</xdr:row>
      <xdr:rowOff>55575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46702</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324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143015</xdr:rowOff>
    </xdr:from>
    <xdr:to>
      <xdr:col>116</xdr:col>
      <xdr:colOff>114300</xdr:colOff>
      <xdr:row>79</xdr:row>
      <xdr:rowOff>73165</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351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57942</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343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60413</xdr:rowOff>
    </xdr:from>
    <xdr:to>
      <xdr:col>112</xdr:col>
      <xdr:colOff>38100</xdr:colOff>
      <xdr:row>78</xdr:row>
      <xdr:rowOff>162013</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43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153140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52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164667</xdr:rowOff>
    </xdr:from>
    <xdr:to>
      <xdr:col>107</xdr:col>
      <xdr:colOff>101600</xdr:colOff>
      <xdr:row>79</xdr:row>
      <xdr:rowOff>94817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53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85944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63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166255</xdr:rowOff>
    </xdr:from>
    <xdr:to>
      <xdr:col>102</xdr:col>
      <xdr:colOff>165100</xdr:colOff>
      <xdr:row>76</xdr:row>
      <xdr:rowOff>96405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302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112933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8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63106</xdr:rowOff>
    </xdr:from>
    <xdr:to>
      <xdr:col>98</xdr:col>
      <xdr:colOff>38100</xdr:colOff>
      <xdr:row>74</xdr:row>
      <xdr:rowOff>164706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275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9783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52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　人件費は、時間外手当の増（</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+21,487</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千円）などもあったが、退職手当支給対象者の減（▲</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42,294</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千円）もあり、前年度比</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減となった。</a:t>
          </a:r>
        </a:p>
        <a:p>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　扶助費は、対象児童の減に伴う児童手当（▲</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72,075</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千円）及び児童扶養手当（▲</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60,166</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千円）が減となった一方、コロナウイルス感染症対策のための子育て世帯への臨時特別給付金事業の皆増（</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+750,283</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千円）、住民税非課税世帯等に対する臨時特別給付金事業の皆増（</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+347,188</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千円）となったことにより、全体で前年度比</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30.9</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％増の</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4,990,755</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千円となった。</a:t>
          </a:r>
          <a:endParaRPr kumimoji="1" lang="en-US" altLang="ja-JP" sz="8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よって、義務的経費全体としては、</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決算と比較して、</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1,102,261</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千円の増となり、前年度比</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14.4</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％増となった。</a:t>
          </a:r>
        </a:p>
        <a:p>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　普通建設事業費のうち、補助事業費では、（仮称）西部地区防災コミュニティセンター建設事業完了により増（</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+154,766</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千円）となった一方、ハード面に係る復興事業の総仕上げとして行った市内道路の舗装工事の皆減（▲</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371,273</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千円）、令和</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年度に繰り越したことによる朝日竹の里線道路改良事業経費の減（▲</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265,061</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千円）などにより、補助事業全体としては前年度比</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61.4</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％の減となった。単独事業費では、市民会館長寿命化に係る経費（空調設備改修工事）で増（</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+308,267</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千円）、岩沼市旧青少年ﾎｰﾑ解体及び跡地整備工事で増（</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+50,446</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千円）となった一方、岩沼西小学校屋内運動場全面改修工事費用の皆減（▲</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239,600</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千円）、新たな道路改良事業を差し控えたことによる事業費の減（▲</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78,078</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千円）、障害福祉に要する経費の複合福祉施設建設（社会福祉施設部分）に係る経費で減（▲</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71,605</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千円）となったことなどにより。単独事業全体としては前年度比</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3.6</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％の減となった。</a:t>
          </a:r>
        </a:p>
        <a:p>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　災害復旧事業費においては、令和</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年福島県沖地震による総合体育館の災害復旧工事費が皆増（</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+68,066</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千円）となったが、令和元年東日本台風に伴う災害復旧事業費が減となったことにより、全体で</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48.8</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％の減（▲</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81,716</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千円）となった。</a:t>
          </a:r>
          <a:endParaRPr kumimoji="1" lang="en-US" altLang="ja-JP" sz="8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よって、投資的経費全体としては、</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決算と比較して</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42.9</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％減（▲</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1,509,277</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千円）の</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2,006,732</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千円となった。</a:t>
          </a:r>
        </a:p>
        <a:p>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　補助費等は、新型コロナウイルス感染症による特別定額給付金事業で皆減（▲</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4,389,800</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千円）となった影響が大きく、全体で</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56.8</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％の減（▲</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4,596,850</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千円）となった。</a:t>
          </a:r>
        </a:p>
        <a:p>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　積立金は、空港</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時間化に伴う空港周辺環境整備対策費の基金積立で増（</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+500,000</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千円）となり、全体で</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48.2</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％の増（</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+367,393</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千円）となった。</a:t>
          </a:r>
        </a:p>
        <a:p>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　繰出金は、令和</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年度に繰上償還のために矢野目西地区土地区画整理事業特別会計へ繰り出した経費が皆減（▲</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262,601</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千円）となったことなどにより</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17.1</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％の減（▲</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286,868</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千円）となった。</a:t>
          </a:r>
        </a:p>
        <a:p>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以上から、歳出全体では、前年度比</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18.9</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％の減（▲</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4,801,879</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千円）の</a:t>
          </a:r>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20,658,585</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千円となった。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宮城県岩沼市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43,878
43,489
60.45
22,394,806
20,658,585
1,387,528
9,990,153
12,517,697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142901</xdr:rowOff>
    </xdr:from>
    <xdr:to>
      <xdr:col>24</xdr:col>
      <xdr:colOff>62865</xdr:colOff>
      <xdr:row>37</xdr:row>
      <xdr:rowOff>150901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14951"/>
          <a:ext cx="1270" cy="137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154729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150901</xdr:rowOff>
    </xdr:from>
    <xdr:to>
      <xdr:col>24</xdr:col>
      <xdr:colOff>152400</xdr:colOff>
      <xdr:row>37</xdr:row>
      <xdr:rowOff>150901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89578</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89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142901</xdr:rowOff>
    </xdr:from>
    <xdr:to>
      <xdr:col>24</xdr:col>
      <xdr:colOff>152400</xdr:colOff>
      <xdr:row>29</xdr:row>
      <xdr:rowOff>142901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1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74701</xdr:rowOff>
    </xdr:from>
    <xdr:to>
      <xdr:col>24</xdr:col>
      <xdr:colOff>63500</xdr:colOff>
      <xdr:row>37</xdr:row>
      <xdr:rowOff>78054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18351"/>
          <a:ext cx="8382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164431</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65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141554</xdr:rowOff>
    </xdr:from>
    <xdr:to>
      <xdr:col>24</xdr:col>
      <xdr:colOff>114300</xdr:colOff>
      <xdr:row>37</xdr:row>
      <xdr:rowOff>71704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64491</xdr:rowOff>
    </xdr:from>
    <xdr:to>
      <xdr:col>19</xdr:col>
      <xdr:colOff>177800</xdr:colOff>
      <xdr:row>37</xdr:row>
      <xdr:rowOff>78054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08141"/>
          <a:ext cx="889000" cy="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125552</xdr:rowOff>
    </xdr:from>
    <xdr:to>
      <xdr:col>20</xdr:col>
      <xdr:colOff>38100</xdr:colOff>
      <xdr:row>37</xdr:row>
      <xdr:rowOff>55702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72229</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07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64491</xdr:rowOff>
    </xdr:from>
    <xdr:to>
      <xdr:col>15</xdr:col>
      <xdr:colOff>50800</xdr:colOff>
      <xdr:row>37</xdr:row>
      <xdr:rowOff>70282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08141"/>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110312</xdr:rowOff>
    </xdr:from>
    <xdr:to>
      <xdr:col>15</xdr:col>
      <xdr:colOff>101600</xdr:colOff>
      <xdr:row>37</xdr:row>
      <xdr:rowOff>40462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56989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05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70282</xdr:rowOff>
    </xdr:from>
    <xdr:to>
      <xdr:col>10</xdr:col>
      <xdr:colOff>114300</xdr:colOff>
      <xdr:row>37</xdr:row>
      <xdr:rowOff>72034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13932"/>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117932</xdr:rowOff>
    </xdr:from>
    <xdr:to>
      <xdr:col>10</xdr:col>
      <xdr:colOff>165100</xdr:colOff>
      <xdr:row>37</xdr:row>
      <xdr:rowOff>48082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64609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06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123342</xdr:rowOff>
    </xdr:from>
    <xdr:to>
      <xdr:col>6</xdr:col>
      <xdr:colOff>38100</xdr:colOff>
      <xdr:row>37</xdr:row>
      <xdr:rowOff>53492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70019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07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23901</xdr:rowOff>
    </xdr:from>
    <xdr:to>
      <xdr:col>24</xdr:col>
      <xdr:colOff>114300</xdr:colOff>
      <xdr:row>37</xdr:row>
      <xdr:rowOff>125501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6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119981</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29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27254</xdr:rowOff>
    </xdr:from>
    <xdr:to>
      <xdr:col>20</xdr:col>
      <xdr:colOff>38100</xdr:colOff>
      <xdr:row>37</xdr:row>
      <xdr:rowOff>128854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119981</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463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13691</xdr:rowOff>
    </xdr:from>
    <xdr:to>
      <xdr:col>15</xdr:col>
      <xdr:colOff>101600</xdr:colOff>
      <xdr:row>37</xdr:row>
      <xdr:rowOff>115291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5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106418</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45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19482</xdr:rowOff>
    </xdr:from>
    <xdr:to>
      <xdr:col>10</xdr:col>
      <xdr:colOff>165100</xdr:colOff>
      <xdr:row>37</xdr:row>
      <xdr:rowOff>121082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6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112209</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45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21234</xdr:rowOff>
    </xdr:from>
    <xdr:to>
      <xdr:col>6</xdr:col>
      <xdr:colOff>38100</xdr:colOff>
      <xdr:row>37</xdr:row>
      <xdr:rowOff>122834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6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113961</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45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63592</xdr:rowOff>
    </xdr:from>
    <xdr:to>
      <xdr:col>24</xdr:col>
      <xdr:colOff>62865</xdr:colOff>
      <xdr:row>58</xdr:row>
      <xdr:rowOff>111596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07542"/>
          <a:ext cx="127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115423</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111596</xdr:rowOff>
    </xdr:from>
    <xdr:to>
      <xdr:col>24</xdr:col>
      <xdr:colOff>152400</xdr:colOff>
      <xdr:row>58</xdr:row>
      <xdr:rowOff>111596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10269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430,805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63592</xdr:rowOff>
    </xdr:from>
    <xdr:to>
      <xdr:col>24</xdr:col>
      <xdr:colOff>152400</xdr:colOff>
      <xdr:row>51</xdr:row>
      <xdr:rowOff>63592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07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136699</xdr:rowOff>
    </xdr:from>
    <xdr:to>
      <xdr:col>24</xdr:col>
      <xdr:colOff>63500</xdr:colOff>
      <xdr:row>57</xdr:row>
      <xdr:rowOff>98089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566449"/>
          <a:ext cx="838200" cy="30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29735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802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51308</xdr:rowOff>
    </xdr:from>
    <xdr:to>
      <xdr:col>24</xdr:col>
      <xdr:colOff>114300</xdr:colOff>
      <xdr:row>57</xdr:row>
      <xdr:rowOff>152908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2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136699</xdr:rowOff>
    </xdr:from>
    <xdr:to>
      <xdr:col>19</xdr:col>
      <xdr:colOff>177800</xdr:colOff>
      <xdr:row>57</xdr:row>
      <xdr:rowOff>35749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566449"/>
          <a:ext cx="889000" cy="24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65553</xdr:rowOff>
    </xdr:from>
    <xdr:to>
      <xdr:col>20</xdr:col>
      <xdr:colOff>38100</xdr:colOff>
      <xdr:row>55</xdr:row>
      <xdr:rowOff>167153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12230</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27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171299</xdr:rowOff>
    </xdr:from>
    <xdr:to>
      <xdr:col>15</xdr:col>
      <xdr:colOff>50800</xdr:colOff>
      <xdr:row>57</xdr:row>
      <xdr:rowOff>35749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601049"/>
          <a:ext cx="889000" cy="20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110920</xdr:rowOff>
    </xdr:from>
    <xdr:to>
      <xdr:col>15</xdr:col>
      <xdr:colOff>101600</xdr:colOff>
      <xdr:row>58</xdr:row>
      <xdr:rowOff>41070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32197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97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171299</xdr:rowOff>
    </xdr:from>
    <xdr:to>
      <xdr:col>10</xdr:col>
      <xdr:colOff>114300</xdr:colOff>
      <xdr:row>57</xdr:row>
      <xdr:rowOff>70398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601049"/>
          <a:ext cx="889000" cy="24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125933</xdr:rowOff>
    </xdr:from>
    <xdr:to>
      <xdr:col>10</xdr:col>
      <xdr:colOff>165100</xdr:colOff>
      <xdr:row>58</xdr:row>
      <xdr:rowOff>56083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47210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9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151964</xdr:rowOff>
    </xdr:from>
    <xdr:to>
      <xdr:col>6</xdr:col>
      <xdr:colOff>38100</xdr:colOff>
      <xdr:row>58</xdr:row>
      <xdr:rowOff>82114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73241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01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47289</xdr:rowOff>
    </xdr:from>
    <xdr:to>
      <xdr:col>24</xdr:col>
      <xdr:colOff>114300</xdr:colOff>
      <xdr:row>57</xdr:row>
      <xdr:rowOff>148889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1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70166</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71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85899</xdr:rowOff>
    </xdr:from>
    <xdr:to>
      <xdr:col>20</xdr:col>
      <xdr:colOff>38100</xdr:colOff>
      <xdr:row>56</xdr:row>
      <xdr:rowOff>16049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51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7176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60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156399</xdr:rowOff>
    </xdr:from>
    <xdr:to>
      <xdr:col>15</xdr:col>
      <xdr:colOff>101600</xdr:colOff>
      <xdr:row>57</xdr:row>
      <xdr:rowOff>86549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75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103076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532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120499</xdr:rowOff>
    </xdr:from>
    <xdr:to>
      <xdr:col>10</xdr:col>
      <xdr:colOff>165100</xdr:colOff>
      <xdr:row>56</xdr:row>
      <xdr:rowOff>50649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55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67176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32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19598</xdr:rowOff>
    </xdr:from>
    <xdr:to>
      <xdr:col>6</xdr:col>
      <xdr:colOff>38100</xdr:colOff>
      <xdr:row>57</xdr:row>
      <xdr:rowOff>121198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9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137725</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567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138498</xdr:rowOff>
    </xdr:from>
    <xdr:to>
      <xdr:col>24</xdr:col>
      <xdr:colOff>62865</xdr:colOff>
      <xdr:row>77</xdr:row>
      <xdr:rowOff>117956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39998"/>
          <a:ext cx="1270" cy="1179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121783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117956</xdr:rowOff>
    </xdr:from>
    <xdr:to>
      <xdr:col>24</xdr:col>
      <xdr:colOff>152400</xdr:colOff>
      <xdr:row>77</xdr:row>
      <xdr:rowOff>117956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1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85175</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138498</xdr:rowOff>
    </xdr:from>
    <xdr:to>
      <xdr:col>24</xdr:col>
      <xdr:colOff>152400</xdr:colOff>
      <xdr:row>70</xdr:row>
      <xdr:rowOff>138498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3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133259</xdr:rowOff>
    </xdr:from>
    <xdr:to>
      <xdr:col>24</xdr:col>
      <xdr:colOff>63500</xdr:colOff>
      <xdr:row>77</xdr:row>
      <xdr:rowOff>36976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163459"/>
          <a:ext cx="838200" cy="7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89722</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77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66845</xdr:rowOff>
    </xdr:from>
    <xdr:to>
      <xdr:col>24</xdr:col>
      <xdr:colOff>114300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36976</xdr:rowOff>
    </xdr:from>
    <xdr:to>
      <xdr:col>19</xdr:col>
      <xdr:colOff>177800</xdr:colOff>
      <xdr:row>77</xdr:row>
      <xdr:rowOff>107893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238626"/>
          <a:ext cx="889000" cy="7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131319</xdr:rowOff>
    </xdr:from>
    <xdr:to>
      <xdr:col>20</xdr:col>
      <xdr:colOff>38100</xdr:colOff>
      <xdr:row>76</xdr:row>
      <xdr:rowOff>61469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77996</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76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107893</xdr:rowOff>
    </xdr:from>
    <xdr:to>
      <xdr:col>15</xdr:col>
      <xdr:colOff>50800</xdr:colOff>
      <xdr:row>77</xdr:row>
      <xdr:rowOff>117407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309543"/>
          <a:ext cx="889000" cy="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152611</xdr:rowOff>
    </xdr:from>
    <xdr:to>
      <xdr:col>15</xdr:col>
      <xdr:colOff>101600</xdr:colOff>
      <xdr:row>76</xdr:row>
      <xdr:rowOff>82761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99288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78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117407</xdr:rowOff>
    </xdr:from>
    <xdr:to>
      <xdr:col>10</xdr:col>
      <xdr:colOff>114300</xdr:colOff>
      <xdr:row>77</xdr:row>
      <xdr:rowOff>141977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319057"/>
          <a:ext cx="889000" cy="2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15945</xdr:rowOff>
    </xdr:from>
    <xdr:to>
      <xdr:col>10</xdr:col>
      <xdr:colOff>165100</xdr:colOff>
      <xdr:row>76</xdr:row>
      <xdr:rowOff>117545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134072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12506</xdr:rowOff>
    </xdr:from>
    <xdr:to>
      <xdr:col>6</xdr:col>
      <xdr:colOff>38100</xdr:colOff>
      <xdr:row>76</xdr:row>
      <xdr:rowOff>114106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130633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81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82459</xdr:rowOff>
    </xdr:from>
    <xdr:to>
      <xdr:col>24</xdr:col>
      <xdr:colOff>114300</xdr:colOff>
      <xdr:row>77</xdr:row>
      <xdr:rowOff>12609</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11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60886</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091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157626</xdr:rowOff>
    </xdr:from>
    <xdr:to>
      <xdr:col>20</xdr:col>
      <xdr:colOff>38100</xdr:colOff>
      <xdr:row>77</xdr:row>
      <xdr:rowOff>87776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18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78903</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280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57093</xdr:rowOff>
    </xdr:from>
    <xdr:to>
      <xdr:col>15</xdr:col>
      <xdr:colOff>101600</xdr:colOff>
      <xdr:row>77</xdr:row>
      <xdr:rowOff>158693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25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149820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35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66607</xdr:rowOff>
    </xdr:from>
    <xdr:to>
      <xdr:col>10</xdr:col>
      <xdr:colOff>165100</xdr:colOff>
      <xdr:row>77</xdr:row>
      <xdr:rowOff>168207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26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159334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3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91177</xdr:rowOff>
    </xdr:from>
    <xdr:to>
      <xdr:col>6</xdr:col>
      <xdr:colOff>38100</xdr:colOff>
      <xdr:row>78</xdr:row>
      <xdr:rowOff>21327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29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12454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385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143053</xdr:rowOff>
    </xdr:from>
    <xdr:to>
      <xdr:col>24</xdr:col>
      <xdr:colOff>62865</xdr:colOff>
      <xdr:row>98</xdr:row>
      <xdr:rowOff>7158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02103"/>
          <a:ext cx="1270" cy="1407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7158</xdr:rowOff>
    </xdr:from>
    <xdr:to>
      <xdr:col>24</xdr:col>
      <xdr:colOff>152400</xdr:colOff>
      <xdr:row>98</xdr:row>
      <xdr:rowOff>7158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0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89730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143053</xdr:rowOff>
    </xdr:from>
    <xdr:to>
      <xdr:col>24</xdr:col>
      <xdr:colOff>152400</xdr:colOff>
      <xdr:row>89</xdr:row>
      <xdr:rowOff>143053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112427</xdr:rowOff>
    </xdr:from>
    <xdr:to>
      <xdr:col>24</xdr:col>
      <xdr:colOff>63500</xdr:colOff>
      <xdr:row>97</xdr:row>
      <xdr:rowOff>153812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743077"/>
          <a:ext cx="838200" cy="4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41369</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29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18492</xdr:rowOff>
    </xdr:from>
    <xdr:to>
      <xdr:col>24</xdr:col>
      <xdr:colOff>114300</xdr:colOff>
      <xdr:row>96</xdr:row>
      <xdr:rowOff>120092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153812</xdr:rowOff>
    </xdr:from>
    <xdr:to>
      <xdr:col>19</xdr:col>
      <xdr:colOff>177800</xdr:colOff>
      <xdr:row>98</xdr:row>
      <xdr:rowOff>11570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784462"/>
          <a:ext cx="889000" cy="2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28511</xdr:rowOff>
    </xdr:from>
    <xdr:to>
      <xdr:col>20</xdr:col>
      <xdr:colOff>38100</xdr:colOff>
      <xdr:row>96</xdr:row>
      <xdr:rowOff>130111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146638</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26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6297</xdr:rowOff>
    </xdr:from>
    <xdr:to>
      <xdr:col>15</xdr:col>
      <xdr:colOff>50800</xdr:colOff>
      <xdr:row>98</xdr:row>
      <xdr:rowOff>11570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808397"/>
          <a:ext cx="889000" cy="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89381</xdr:rowOff>
    </xdr:from>
    <xdr:to>
      <xdr:col>15</xdr:col>
      <xdr:colOff>101600</xdr:colOff>
      <xdr:row>97</xdr:row>
      <xdr:rowOff>19531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36058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2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589</xdr:rowOff>
    </xdr:from>
    <xdr:to>
      <xdr:col>10</xdr:col>
      <xdr:colOff>114300</xdr:colOff>
      <xdr:row>98</xdr:row>
      <xdr:rowOff>6297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631239"/>
          <a:ext cx="889000" cy="17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118701</xdr:rowOff>
    </xdr:from>
    <xdr:to>
      <xdr:col>10</xdr:col>
      <xdr:colOff>165100</xdr:colOff>
      <xdr:row>97</xdr:row>
      <xdr:rowOff>48851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65378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97473</xdr:rowOff>
    </xdr:from>
    <xdr:to>
      <xdr:col>6</xdr:col>
      <xdr:colOff>38100</xdr:colOff>
      <xdr:row>97</xdr:row>
      <xdr:rowOff>27623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44150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61627</xdr:rowOff>
    </xdr:from>
    <xdr:to>
      <xdr:col>24</xdr:col>
      <xdr:colOff>114300</xdr:colOff>
      <xdr:row>97</xdr:row>
      <xdr:rowOff>163227</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9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148004</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0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103012</xdr:rowOff>
    </xdr:from>
    <xdr:to>
      <xdr:col>20</xdr:col>
      <xdr:colOff>38100</xdr:colOff>
      <xdr:row>98</xdr:row>
      <xdr:rowOff>33162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3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24289</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2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132220</xdr:rowOff>
    </xdr:from>
    <xdr:to>
      <xdr:col>15</xdr:col>
      <xdr:colOff>101600</xdr:colOff>
      <xdr:row>98</xdr:row>
      <xdr:rowOff>62370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53497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5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126947</xdr:rowOff>
    </xdr:from>
    <xdr:to>
      <xdr:col>10</xdr:col>
      <xdr:colOff>165100</xdr:colOff>
      <xdr:row>98</xdr:row>
      <xdr:rowOff>57097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5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48224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5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121239</xdr:rowOff>
    </xdr:from>
    <xdr:to>
      <xdr:col>6</xdr:col>
      <xdr:colOff>38100</xdr:colOff>
      <xdr:row>97</xdr:row>
      <xdr:rowOff>51389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42516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6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156388</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99888"/>
          <a:ext cx="1270" cy="135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103065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156388</xdr:rowOff>
    </xdr:from>
    <xdr:to>
      <xdr:col>55</xdr:col>
      <xdr:colOff>88900</xdr:colOff>
      <xdr:row>30</xdr:row>
      <xdr:rowOff>156388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9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122326</xdr:rowOff>
    </xdr:from>
    <xdr:to>
      <xdr:col>55</xdr:col>
      <xdr:colOff>0</xdr:colOff>
      <xdr:row>37</xdr:row>
      <xdr:rowOff>133528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465976"/>
          <a:ext cx="8382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67556</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4112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89129</xdr:rowOff>
    </xdr:from>
    <xdr:to>
      <xdr:col>55</xdr:col>
      <xdr:colOff>50800</xdr:colOff>
      <xdr:row>38</xdr:row>
      <xdr:rowOff>19279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122098</xdr:rowOff>
    </xdr:from>
    <xdr:to>
      <xdr:col>50</xdr:col>
      <xdr:colOff>114300</xdr:colOff>
      <xdr:row>37</xdr:row>
      <xdr:rowOff>133528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46574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83871</xdr:rowOff>
    </xdr:from>
    <xdr:to>
      <xdr:col>50</xdr:col>
      <xdr:colOff>165100</xdr:colOff>
      <xdr:row>38</xdr:row>
      <xdr:rowOff>14021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5148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5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122098</xdr:rowOff>
    </xdr:from>
    <xdr:to>
      <xdr:col>45</xdr:col>
      <xdr:colOff>177800</xdr:colOff>
      <xdr:row>37</xdr:row>
      <xdr:rowOff>133071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46574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79070</xdr:rowOff>
    </xdr:from>
    <xdr:to>
      <xdr:col>46</xdr:col>
      <xdr:colOff>38100</xdr:colOff>
      <xdr:row>38</xdr:row>
      <xdr:rowOff>9220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347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515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49403</xdr:rowOff>
    </xdr:from>
    <xdr:to>
      <xdr:col>41</xdr:col>
      <xdr:colOff>50800</xdr:colOff>
      <xdr:row>37</xdr:row>
      <xdr:rowOff>133071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393053"/>
          <a:ext cx="8890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100787</xdr:rowOff>
    </xdr:from>
    <xdr:to>
      <xdr:col>41</xdr:col>
      <xdr:colOff>101600</xdr:colOff>
      <xdr:row>38</xdr:row>
      <xdr:rowOff>30938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22064</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537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18407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71526</xdr:rowOff>
    </xdr:from>
    <xdr:to>
      <xdr:col>55</xdr:col>
      <xdr:colOff>50800</xdr:colOff>
      <xdr:row>38</xdr:row>
      <xdr:rowOff>1676</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4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94403</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266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82728</xdr:rowOff>
    </xdr:from>
    <xdr:to>
      <xdr:col>50</xdr:col>
      <xdr:colOff>165100</xdr:colOff>
      <xdr:row>38</xdr:row>
      <xdr:rowOff>12878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42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29405</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20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71298</xdr:rowOff>
    </xdr:from>
    <xdr:to>
      <xdr:col>46</xdr:col>
      <xdr:colOff>38100</xdr:colOff>
      <xdr:row>38</xdr:row>
      <xdr:rowOff>1448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41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17975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190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82271</xdr:rowOff>
    </xdr:from>
    <xdr:to>
      <xdr:col>41</xdr:col>
      <xdr:colOff>101600</xdr:colOff>
      <xdr:row>38</xdr:row>
      <xdr:rowOff>12421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42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28948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201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170053</xdr:rowOff>
    </xdr:from>
    <xdr:to>
      <xdr:col>36</xdr:col>
      <xdr:colOff>165100</xdr:colOff>
      <xdr:row>37</xdr:row>
      <xdr:rowOff>100203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3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116730</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611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107604</xdr:rowOff>
    </xdr:from>
    <xdr:to>
      <xdr:col>54</xdr:col>
      <xdr:colOff>189865</xdr:colOff>
      <xdr:row>58</xdr:row>
      <xdr:rowOff>109754</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51554"/>
          <a:ext cx="1270" cy="120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113581</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109754</xdr:rowOff>
    </xdr:from>
    <xdr:to>
      <xdr:col>55</xdr:col>
      <xdr:colOff>88900</xdr:colOff>
      <xdr:row>58</xdr:row>
      <xdr:rowOff>109754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5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54281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107604</xdr:rowOff>
    </xdr:from>
    <xdr:to>
      <xdr:col>55</xdr:col>
      <xdr:colOff>88900</xdr:colOff>
      <xdr:row>51</xdr:row>
      <xdr:rowOff>107604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51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128498</xdr:rowOff>
    </xdr:from>
    <xdr:to>
      <xdr:col>55</xdr:col>
      <xdr:colOff>0</xdr:colOff>
      <xdr:row>57</xdr:row>
      <xdr:rowOff>87030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9558248"/>
          <a:ext cx="838200" cy="30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10782</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44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159355</xdr:rowOff>
    </xdr:from>
    <xdr:to>
      <xdr:col>55</xdr:col>
      <xdr:colOff>50800</xdr:colOff>
      <xdr:row>56</xdr:row>
      <xdr:rowOff>89505</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58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61199</xdr:rowOff>
    </xdr:from>
    <xdr:to>
      <xdr:col>50</xdr:col>
      <xdr:colOff>114300</xdr:colOff>
      <xdr:row>55</xdr:row>
      <xdr:rowOff>128498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9490949"/>
          <a:ext cx="889000" cy="6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165664</xdr:rowOff>
    </xdr:from>
    <xdr:to>
      <xdr:col>50</xdr:col>
      <xdr:colOff>165100</xdr:colOff>
      <xdr:row>56</xdr:row>
      <xdr:rowOff>95814</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86941</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68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61199</xdr:rowOff>
    </xdr:from>
    <xdr:to>
      <xdr:col>45</xdr:col>
      <xdr:colOff>177800</xdr:colOff>
      <xdr:row>56</xdr:row>
      <xdr:rowOff>38773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9490949"/>
          <a:ext cx="889000" cy="14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24572</xdr:rowOff>
    </xdr:from>
    <xdr:to>
      <xdr:col>46</xdr:col>
      <xdr:colOff>38100</xdr:colOff>
      <xdr:row>56</xdr:row>
      <xdr:rowOff>126172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117299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71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73337</xdr:rowOff>
    </xdr:from>
    <xdr:to>
      <xdr:col>41</xdr:col>
      <xdr:colOff>50800</xdr:colOff>
      <xdr:row>56</xdr:row>
      <xdr:rowOff>38773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972300" y="9160187"/>
          <a:ext cx="889000" cy="47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65674</xdr:rowOff>
    </xdr:from>
    <xdr:to>
      <xdr:col>41</xdr:col>
      <xdr:colOff>101600</xdr:colOff>
      <xdr:row>56</xdr:row>
      <xdr:rowOff>167274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158401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75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15954</xdr:rowOff>
    </xdr:from>
    <xdr:to>
      <xdr:col>36</xdr:col>
      <xdr:colOff>165100</xdr:colOff>
      <xdr:row>56</xdr:row>
      <xdr:rowOff>117554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108681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70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36230</xdr:rowOff>
    </xdr:from>
    <xdr:to>
      <xdr:col>55</xdr:col>
      <xdr:colOff>50800</xdr:colOff>
      <xdr:row>57</xdr:row>
      <xdr:rowOff>137830</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80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14657</xdr:rowOff>
    </xdr:from>
    <xdr:ext cx="469744"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78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77698</xdr:rowOff>
    </xdr:from>
    <xdr:to>
      <xdr:col>50</xdr:col>
      <xdr:colOff>165100</xdr:colOff>
      <xdr:row>56</xdr:row>
      <xdr:rowOff>7848</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50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24375</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28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10399</xdr:rowOff>
    </xdr:from>
    <xdr:to>
      <xdr:col>46</xdr:col>
      <xdr:colOff>38100</xdr:colOff>
      <xdr:row>55</xdr:row>
      <xdr:rowOff>111999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44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128526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921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159423</xdr:rowOff>
    </xdr:from>
    <xdr:to>
      <xdr:col>41</xdr:col>
      <xdr:colOff>101600</xdr:colOff>
      <xdr:row>56</xdr:row>
      <xdr:rowOff>89573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58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106100</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936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22537</xdr:rowOff>
    </xdr:from>
    <xdr:to>
      <xdr:col>36</xdr:col>
      <xdr:colOff>165100</xdr:colOff>
      <xdr:row>53</xdr:row>
      <xdr:rowOff>124137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10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140664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888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113787</xdr:rowOff>
    </xdr:from>
    <xdr:to>
      <xdr:col>54</xdr:col>
      <xdr:colOff>189865</xdr:colOff>
      <xdr:row>79</xdr:row>
      <xdr:rowOff>66253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15287"/>
          <a:ext cx="1270" cy="149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70080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66253</xdr:rowOff>
    </xdr:from>
    <xdr:to>
      <xdr:col>55</xdr:col>
      <xdr:colOff>88900</xdr:colOff>
      <xdr:row>79</xdr:row>
      <xdr:rowOff>66253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1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60464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113787</xdr:rowOff>
    </xdr:from>
    <xdr:to>
      <xdr:col>55</xdr:col>
      <xdr:colOff>88900</xdr:colOff>
      <xdr:row>70</xdr:row>
      <xdr:rowOff>113787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127405</xdr:rowOff>
    </xdr:from>
    <xdr:to>
      <xdr:col>55</xdr:col>
      <xdr:colOff>0</xdr:colOff>
      <xdr:row>77</xdr:row>
      <xdr:rowOff>150265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32905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53582</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83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30705</xdr:rowOff>
    </xdr:from>
    <xdr:to>
      <xdr:col>55</xdr:col>
      <xdr:colOff>50800</xdr:colOff>
      <xdr:row>77</xdr:row>
      <xdr:rowOff>132305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150265</xdr:rowOff>
    </xdr:from>
    <xdr:to>
      <xdr:col>50</xdr:col>
      <xdr:colOff>114300</xdr:colOff>
      <xdr:row>79</xdr:row>
      <xdr:rowOff>4499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51915"/>
          <a:ext cx="889000" cy="19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83054</xdr:rowOff>
    </xdr:from>
    <xdr:to>
      <xdr:col>50</xdr:col>
      <xdr:colOff>165100</xdr:colOff>
      <xdr:row>77</xdr:row>
      <xdr:rowOff>13204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29732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8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1005</xdr:rowOff>
    </xdr:from>
    <xdr:to>
      <xdr:col>45</xdr:col>
      <xdr:colOff>177800</xdr:colOff>
      <xdr:row>79</xdr:row>
      <xdr:rowOff>4499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545555"/>
          <a:ext cx="889000" cy="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74498</xdr:rowOff>
    </xdr:from>
    <xdr:to>
      <xdr:col>46</xdr:col>
      <xdr:colOff>38100</xdr:colOff>
      <xdr:row>78</xdr:row>
      <xdr:rowOff>4648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21175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05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169549</xdr:rowOff>
    </xdr:from>
    <xdr:to>
      <xdr:col>41</xdr:col>
      <xdr:colOff>50800</xdr:colOff>
      <xdr:row>79</xdr:row>
      <xdr:rowOff>1005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542649"/>
          <a:ext cx="889000" cy="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144173</xdr:rowOff>
    </xdr:from>
    <xdr:to>
      <xdr:col>41</xdr:col>
      <xdr:colOff>101600</xdr:colOff>
      <xdr:row>78</xdr:row>
      <xdr:rowOff>74323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90850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2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141641</xdr:rowOff>
    </xdr:from>
    <xdr:to>
      <xdr:col>36</xdr:col>
      <xdr:colOff>165100</xdr:colOff>
      <xdr:row>78</xdr:row>
      <xdr:rowOff>71791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88318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76605</xdr:rowOff>
    </xdr:from>
    <xdr:to>
      <xdr:col>55</xdr:col>
      <xdr:colOff>50800</xdr:colOff>
      <xdr:row>78</xdr:row>
      <xdr:rowOff>6755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7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55032</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5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99465</xdr:rowOff>
    </xdr:from>
    <xdr:to>
      <xdr:col>50</xdr:col>
      <xdr:colOff>165100</xdr:colOff>
      <xdr:row>78</xdr:row>
      <xdr:rowOff>29615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0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20742</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39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125149</xdr:rowOff>
    </xdr:from>
    <xdr:to>
      <xdr:col>46</xdr:col>
      <xdr:colOff>38100</xdr:colOff>
      <xdr:row>79</xdr:row>
      <xdr:rowOff>55299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46426</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59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121655</xdr:rowOff>
    </xdr:from>
    <xdr:to>
      <xdr:col>41</xdr:col>
      <xdr:colOff>101600</xdr:colOff>
      <xdr:row>79</xdr:row>
      <xdr:rowOff>51805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42932</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58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118749</xdr:rowOff>
    </xdr:from>
    <xdr:to>
      <xdr:col>36</xdr:col>
      <xdr:colOff>165100</xdr:colOff>
      <xdr:row>79</xdr:row>
      <xdr:rowOff>48899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9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40026</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584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112077</xdr:rowOff>
    </xdr:from>
    <xdr:to>
      <xdr:col>54</xdr:col>
      <xdr:colOff>189865</xdr:colOff>
      <xdr:row>98</xdr:row>
      <xdr:rowOff>52953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42577"/>
          <a:ext cx="1270" cy="13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56780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52953</xdr:rowOff>
    </xdr:from>
    <xdr:to>
      <xdr:col>55</xdr:col>
      <xdr:colOff>88900</xdr:colOff>
      <xdr:row>98</xdr:row>
      <xdr:rowOff>52953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58754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1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193,625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112077</xdr:rowOff>
    </xdr:from>
    <xdr:to>
      <xdr:col>55</xdr:col>
      <xdr:colOff>88900</xdr:colOff>
      <xdr:row>90</xdr:row>
      <xdr:rowOff>112077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4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136987</xdr:rowOff>
    </xdr:from>
    <xdr:to>
      <xdr:col>55</xdr:col>
      <xdr:colOff>0</xdr:colOff>
      <xdr:row>97</xdr:row>
      <xdr:rowOff>5260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596187"/>
          <a:ext cx="838200" cy="3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122437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10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99560</xdr:rowOff>
    </xdr:from>
    <xdr:to>
      <xdr:col>55</xdr:col>
      <xdr:colOff>50800</xdr:colOff>
      <xdr:row>97</xdr:row>
      <xdr:rowOff>29710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5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136987</xdr:rowOff>
    </xdr:from>
    <xdr:to>
      <xdr:col>50</xdr:col>
      <xdr:colOff>114300</xdr:colOff>
      <xdr:row>97</xdr:row>
      <xdr:rowOff>117563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596187"/>
          <a:ext cx="889000" cy="15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34234</xdr:rowOff>
    </xdr:from>
    <xdr:to>
      <xdr:col>50</xdr:col>
      <xdr:colOff>165100</xdr:colOff>
      <xdr:row>96</xdr:row>
      <xdr:rowOff>135834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152361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6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147740</xdr:rowOff>
    </xdr:from>
    <xdr:to>
      <xdr:col>45</xdr:col>
      <xdr:colOff>177800</xdr:colOff>
      <xdr:row>97</xdr:row>
      <xdr:rowOff>117563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435490"/>
          <a:ext cx="889000" cy="31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79231</xdr:rowOff>
    </xdr:from>
    <xdr:to>
      <xdr:col>46</xdr:col>
      <xdr:colOff>38100</xdr:colOff>
      <xdr:row>97</xdr:row>
      <xdr:rowOff>9381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25908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3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40503</xdr:rowOff>
    </xdr:from>
    <xdr:to>
      <xdr:col>41</xdr:col>
      <xdr:colOff>50800</xdr:colOff>
      <xdr:row>95</xdr:row>
      <xdr:rowOff>147740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5813903"/>
          <a:ext cx="889000" cy="62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84739</xdr:rowOff>
    </xdr:from>
    <xdr:to>
      <xdr:col>41</xdr:col>
      <xdr:colOff>101600</xdr:colOff>
      <xdr:row>97</xdr:row>
      <xdr:rowOff>14889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6016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63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69790</xdr:rowOff>
    </xdr:from>
    <xdr:to>
      <xdr:col>36</xdr:col>
      <xdr:colOff>165100</xdr:colOff>
      <xdr:row>96</xdr:row>
      <xdr:rowOff>171390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162517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62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125910</xdr:rowOff>
    </xdr:from>
    <xdr:to>
      <xdr:col>55</xdr:col>
      <xdr:colOff>50800</xdr:colOff>
      <xdr:row>97</xdr:row>
      <xdr:rowOff>56060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5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104337</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56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86187</xdr:rowOff>
    </xdr:from>
    <xdr:to>
      <xdr:col>50</xdr:col>
      <xdr:colOff>165100</xdr:colOff>
      <xdr:row>97</xdr:row>
      <xdr:rowOff>16337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54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7464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63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66763</xdr:rowOff>
    </xdr:from>
    <xdr:to>
      <xdr:col>46</xdr:col>
      <xdr:colOff>38100</xdr:colOff>
      <xdr:row>97</xdr:row>
      <xdr:rowOff>168363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9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159490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79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96940</xdr:rowOff>
    </xdr:from>
    <xdr:to>
      <xdr:col>41</xdr:col>
      <xdr:colOff>101600</xdr:colOff>
      <xdr:row>96</xdr:row>
      <xdr:rowOff>27090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3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43617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15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161153</xdr:rowOff>
    </xdr:from>
    <xdr:to>
      <xdr:col>36</xdr:col>
      <xdr:colOff>165100</xdr:colOff>
      <xdr:row>92</xdr:row>
      <xdr:rowOff>91303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576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107830</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553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105753</xdr:rowOff>
    </xdr:from>
    <xdr:to>
      <xdr:col>85</xdr:col>
      <xdr:colOff>126364</xdr:colOff>
      <xdr:row>37</xdr:row>
      <xdr:rowOff>39939</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249253"/>
          <a:ext cx="1269" cy="1134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43766</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38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39939</xdr:rowOff>
    </xdr:from>
    <xdr:to>
      <xdr:col>86</xdr:col>
      <xdr:colOff>25400</xdr:colOff>
      <xdr:row>37</xdr:row>
      <xdr:rowOff>39939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3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52430</xdr:rowOff>
    </xdr:from>
    <xdr:ext cx="534377"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02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105753</xdr:rowOff>
    </xdr:from>
    <xdr:to>
      <xdr:col>86</xdr:col>
      <xdr:colOff>25400</xdr:colOff>
      <xdr:row>30</xdr:row>
      <xdr:rowOff>105753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28783</xdr:rowOff>
    </xdr:from>
    <xdr:to>
      <xdr:col>85</xdr:col>
      <xdr:colOff>127000</xdr:colOff>
      <xdr:row>37</xdr:row>
      <xdr:rowOff>50569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372433"/>
          <a:ext cx="838200" cy="2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99250</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5928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76373</xdr:rowOff>
    </xdr:from>
    <xdr:to>
      <xdr:col>85</xdr:col>
      <xdr:colOff>177800</xdr:colOff>
      <xdr:row>36</xdr:row>
      <xdr:rowOff>6523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07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50569</xdr:rowOff>
    </xdr:from>
    <xdr:to>
      <xdr:col>81</xdr:col>
      <xdr:colOff>50800</xdr:colOff>
      <xdr:row>37</xdr:row>
      <xdr:rowOff>58227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394219"/>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32984</xdr:rowOff>
    </xdr:from>
    <xdr:to>
      <xdr:col>81</xdr:col>
      <xdr:colOff>101600</xdr:colOff>
      <xdr:row>35</xdr:row>
      <xdr:rowOff>134584</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03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151111</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80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58227</xdr:rowOff>
    </xdr:from>
    <xdr:to>
      <xdr:col>76</xdr:col>
      <xdr:colOff>114300</xdr:colOff>
      <xdr:row>37</xdr:row>
      <xdr:rowOff>73635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401877"/>
          <a:ext cx="889000" cy="1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78476</xdr:rowOff>
    </xdr:from>
    <xdr:to>
      <xdr:col>76</xdr:col>
      <xdr:colOff>165100</xdr:colOff>
      <xdr:row>36</xdr:row>
      <xdr:rowOff>8626</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25153</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585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73635</xdr:rowOff>
    </xdr:from>
    <xdr:to>
      <xdr:col>71</xdr:col>
      <xdr:colOff>177800</xdr:colOff>
      <xdr:row>37</xdr:row>
      <xdr:rowOff>82596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417285"/>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103873</xdr:rowOff>
    </xdr:from>
    <xdr:to>
      <xdr:col>72</xdr:col>
      <xdr:colOff>38100</xdr:colOff>
      <xdr:row>36</xdr:row>
      <xdr:rowOff>34023</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50550</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58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100719</xdr:rowOff>
    </xdr:from>
    <xdr:to>
      <xdr:col>67</xdr:col>
      <xdr:colOff>101600</xdr:colOff>
      <xdr:row>36</xdr:row>
      <xdr:rowOff>30869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47396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587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149433</xdr:rowOff>
    </xdr:from>
    <xdr:to>
      <xdr:col>85</xdr:col>
      <xdr:colOff>177800</xdr:colOff>
      <xdr:row>37</xdr:row>
      <xdr:rowOff>79583</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32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64360</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23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171219</xdr:rowOff>
    </xdr:from>
    <xdr:to>
      <xdr:col>81</xdr:col>
      <xdr:colOff>101600</xdr:colOff>
      <xdr:row>37</xdr:row>
      <xdr:rowOff>101369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34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92496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43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7427</xdr:rowOff>
    </xdr:from>
    <xdr:to>
      <xdr:col>76</xdr:col>
      <xdr:colOff>165100</xdr:colOff>
      <xdr:row>37</xdr:row>
      <xdr:rowOff>109027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35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100154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44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22835</xdr:rowOff>
    </xdr:from>
    <xdr:to>
      <xdr:col>72</xdr:col>
      <xdr:colOff>38100</xdr:colOff>
      <xdr:row>37</xdr:row>
      <xdr:rowOff>124435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36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115562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45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31796</xdr:rowOff>
    </xdr:from>
    <xdr:to>
      <xdr:col>67</xdr:col>
      <xdr:colOff>101600</xdr:colOff>
      <xdr:row>37</xdr:row>
      <xdr:rowOff>133396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37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124523</xdr:rowOff>
    </xdr:from>
    <xdr:ext cx="469744"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79428" y="6468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16101</xdr:rowOff>
    </xdr:from>
    <xdr:to>
      <xdr:col>85</xdr:col>
      <xdr:colOff>126364</xdr:colOff>
      <xdr:row>58</xdr:row>
      <xdr:rowOff>16558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6317595" y="8588601"/>
          <a:ext cx="1269" cy="1372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20385</xdr:rowOff>
    </xdr:from>
    <xdr:ext cx="534377" cy="259045"/>
    <xdr:sp macro="" textlink="">
      <xdr:nvSpPr>
        <xdr:cNvPr id="564" name="教育費最小値テキスト">
          <a:extLst>
            <a:ext uri="{FF2B5EF4-FFF2-40B4-BE49-F238E27FC236}">
              <a16:creationId xmlns:a16="http://schemas.microsoft.com/office/drawing/2014/main" id="{00000000-0008-0000-0700-000034020000}"/>
            </a:ext>
          </a:extLst>
        </xdr:cNvPr>
        <xdr:cNvSpPr txBox="1"/>
      </xdr:nvSpPr>
      <xdr:spPr>
        <a:xfrm>
          <a:off x="16370300" y="99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16558</xdr:rowOff>
    </xdr:from>
    <xdr:to>
      <xdr:col>86</xdr:col>
      <xdr:colOff>25400</xdr:colOff>
      <xdr:row>58</xdr:row>
      <xdr:rowOff>16558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996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134228</xdr:rowOff>
    </xdr:from>
    <xdr:ext cx="599010" cy="259045"/>
    <xdr:sp macro="" textlink="">
      <xdr:nvSpPr>
        <xdr:cNvPr id="566" name="教育費最大値テキスト">
          <a:extLst>
            <a:ext uri="{FF2B5EF4-FFF2-40B4-BE49-F238E27FC236}">
              <a16:creationId xmlns:a16="http://schemas.microsoft.com/office/drawing/2014/main" id="{00000000-0008-0000-0700-000036020000}"/>
            </a:ext>
          </a:extLst>
        </xdr:cNvPr>
        <xdr:cNvSpPr txBox="1"/>
      </xdr:nvSpPr>
      <xdr:spPr>
        <a:xfrm>
          <a:off x="16370300" y="836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16101</xdr:rowOff>
    </xdr:from>
    <xdr:to>
      <xdr:col>86</xdr:col>
      <xdr:colOff>25400</xdr:colOff>
      <xdr:row>50</xdr:row>
      <xdr:rowOff>16101</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858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83776</xdr:rowOff>
    </xdr:from>
    <xdr:to>
      <xdr:col>85</xdr:col>
      <xdr:colOff>127000</xdr:colOff>
      <xdr:row>57</xdr:row>
      <xdr:rowOff>168115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5481300" y="9856426"/>
          <a:ext cx="838200" cy="8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168648</xdr:rowOff>
    </xdr:from>
    <xdr:ext cx="534377" cy="259045"/>
    <xdr:sp macro="" textlink="">
      <xdr:nvSpPr>
        <xdr:cNvPr id="569" name="教育費平均値テキスト">
          <a:extLst>
            <a:ext uri="{FF2B5EF4-FFF2-40B4-BE49-F238E27FC236}">
              <a16:creationId xmlns:a16="http://schemas.microsoft.com/office/drawing/2014/main" id="{00000000-0008-0000-0700-000039020000}"/>
            </a:ext>
          </a:extLst>
        </xdr:cNvPr>
        <xdr:cNvSpPr txBox="1"/>
      </xdr:nvSpPr>
      <xdr:spPr>
        <a:xfrm>
          <a:off x="16370300" y="9598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145771</xdr:rowOff>
    </xdr:from>
    <xdr:to>
      <xdr:col>85</xdr:col>
      <xdr:colOff>177800</xdr:colOff>
      <xdr:row>57</xdr:row>
      <xdr:rowOff>75921</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62687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83776</xdr:rowOff>
    </xdr:from>
    <xdr:to>
      <xdr:col>81</xdr:col>
      <xdr:colOff>50800</xdr:colOff>
      <xdr:row>57</xdr:row>
      <xdr:rowOff>131690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4592300" y="9856426"/>
          <a:ext cx="889000" cy="4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142849</xdr:rowOff>
    </xdr:from>
    <xdr:to>
      <xdr:col>81</xdr:col>
      <xdr:colOff>101600</xdr:colOff>
      <xdr:row>57</xdr:row>
      <xdr:rowOff>72999</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5430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89526</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5214111" y="95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106214</xdr:rowOff>
    </xdr:from>
    <xdr:to>
      <xdr:col>76</xdr:col>
      <xdr:colOff>114300</xdr:colOff>
      <xdr:row>57</xdr:row>
      <xdr:rowOff>131690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3703300" y="9878864"/>
          <a:ext cx="889000" cy="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169733</xdr:rowOff>
    </xdr:from>
    <xdr:to>
      <xdr:col>76</xdr:col>
      <xdr:colOff>165100</xdr:colOff>
      <xdr:row>57</xdr:row>
      <xdr:rowOff>99883</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4541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116410</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325111" y="954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106214</xdr:rowOff>
    </xdr:from>
    <xdr:to>
      <xdr:col>71</xdr:col>
      <xdr:colOff>177800</xdr:colOff>
      <xdr:row>57</xdr:row>
      <xdr:rowOff>163273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2814300" y="9878864"/>
          <a:ext cx="889000" cy="5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31599</xdr:rowOff>
    </xdr:from>
    <xdr:to>
      <xdr:col>72</xdr:col>
      <xdr:colOff>38100</xdr:colOff>
      <xdr:row>57</xdr:row>
      <xdr:rowOff>133199</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652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149726</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436111" y="957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28412</xdr:rowOff>
    </xdr:from>
    <xdr:to>
      <xdr:col>67</xdr:col>
      <xdr:colOff>101600</xdr:colOff>
      <xdr:row>57</xdr:row>
      <xdr:rowOff>130012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2763500" y="980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146539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547111" y="957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117315</xdr:rowOff>
    </xdr:from>
    <xdr:to>
      <xdr:col>85</xdr:col>
      <xdr:colOff>177800</xdr:colOff>
      <xdr:row>58</xdr:row>
      <xdr:rowOff>47465</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6268700" y="988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32242</xdr:rowOff>
    </xdr:from>
    <xdr:ext cx="534377" cy="259045"/>
    <xdr:sp macro="" textlink="">
      <xdr:nvSpPr>
        <xdr:cNvPr id="588" name="教育費該当値テキスト">
          <a:extLst>
            <a:ext uri="{FF2B5EF4-FFF2-40B4-BE49-F238E27FC236}">
              <a16:creationId xmlns:a16="http://schemas.microsoft.com/office/drawing/2014/main" id="{00000000-0008-0000-0700-00004C020000}"/>
            </a:ext>
          </a:extLst>
        </xdr:cNvPr>
        <xdr:cNvSpPr txBox="1"/>
      </xdr:nvSpPr>
      <xdr:spPr>
        <a:xfrm>
          <a:off x="16370300" y="98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32976</xdr:rowOff>
    </xdr:from>
    <xdr:to>
      <xdr:col>81</xdr:col>
      <xdr:colOff>101600</xdr:colOff>
      <xdr:row>57</xdr:row>
      <xdr:rowOff>134576</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5430500" y="980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125703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89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80890</xdr:rowOff>
    </xdr:from>
    <xdr:to>
      <xdr:col>76</xdr:col>
      <xdr:colOff>165100</xdr:colOff>
      <xdr:row>58</xdr:row>
      <xdr:rowOff>11040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4541500" y="985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2167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94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55414</xdr:rowOff>
    </xdr:from>
    <xdr:to>
      <xdr:col>72</xdr:col>
      <xdr:colOff>38100</xdr:colOff>
      <xdr:row>57</xdr:row>
      <xdr:rowOff>157014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652500" y="98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148141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92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112473</xdr:rowOff>
    </xdr:from>
    <xdr:to>
      <xdr:col>67</xdr:col>
      <xdr:colOff>101600</xdr:colOff>
      <xdr:row>58</xdr:row>
      <xdr:rowOff>42623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2763500" y="988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33750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97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138513</xdr:rowOff>
    </xdr:from>
    <xdr:to>
      <xdr:col>85</xdr:col>
      <xdr:colOff>126364</xdr:colOff>
      <xdr:row>79</xdr:row>
      <xdr:rowOff>98879</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40013"/>
          <a:ext cx="1269" cy="15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85190</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138513</xdr:rowOff>
    </xdr:from>
    <xdr:to>
      <xdr:col>86</xdr:col>
      <xdr:colOff>25400</xdr:colOff>
      <xdr:row>70</xdr:row>
      <xdr:rowOff>138513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4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57404</xdr:rowOff>
    </xdr:from>
    <xdr:to>
      <xdr:col>85</xdr:col>
      <xdr:colOff>127000</xdr:colOff>
      <xdr:row>79</xdr:row>
      <xdr:rowOff>77640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601954"/>
          <a:ext cx="838200" cy="2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157715</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35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134838</xdr:rowOff>
    </xdr:from>
    <xdr:to>
      <xdr:col>85</xdr:col>
      <xdr:colOff>177800</xdr:colOff>
      <xdr:row>79</xdr:row>
      <xdr:rowOff>64988</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57404</xdr:rowOff>
    </xdr:from>
    <xdr:to>
      <xdr:col>81</xdr:col>
      <xdr:colOff>50800</xdr:colOff>
      <xdr:row>79</xdr:row>
      <xdr:rowOff>84096</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601954"/>
          <a:ext cx="889000" cy="2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68554</xdr:rowOff>
    </xdr:from>
    <xdr:to>
      <xdr:col>81</xdr:col>
      <xdr:colOff>101600</xdr:colOff>
      <xdr:row>78</xdr:row>
      <xdr:rowOff>170154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4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15231</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14111" y="1321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44755</xdr:rowOff>
    </xdr:from>
    <xdr:to>
      <xdr:col>76</xdr:col>
      <xdr:colOff>114300</xdr:colOff>
      <xdr:row>79</xdr:row>
      <xdr:rowOff>84096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89305"/>
          <a:ext cx="889000" cy="3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132814</xdr:rowOff>
    </xdr:from>
    <xdr:to>
      <xdr:col>76</xdr:col>
      <xdr:colOff>165100</xdr:colOff>
      <xdr:row>79</xdr:row>
      <xdr:rowOff>62964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50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79491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28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167731</xdr:rowOff>
    </xdr:from>
    <xdr:to>
      <xdr:col>71</xdr:col>
      <xdr:colOff>177800</xdr:colOff>
      <xdr:row>79</xdr:row>
      <xdr:rowOff>44755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197931"/>
          <a:ext cx="889000" cy="39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152712</xdr:rowOff>
    </xdr:from>
    <xdr:to>
      <xdr:col>72</xdr:col>
      <xdr:colOff>38100</xdr:colOff>
      <xdr:row>79</xdr:row>
      <xdr:rowOff>82862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52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99389</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30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19079</xdr:rowOff>
    </xdr:from>
    <xdr:to>
      <xdr:col>67</xdr:col>
      <xdr:colOff>101600</xdr:colOff>
      <xdr:row>79</xdr:row>
      <xdr:rowOff>120679</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5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111806</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65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26840</xdr:rowOff>
    </xdr:from>
    <xdr:to>
      <xdr:col>85</xdr:col>
      <xdr:colOff>177800</xdr:colOff>
      <xdr:row>79</xdr:row>
      <xdr:rowOff>128440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7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113264</xdr:rowOff>
    </xdr:from>
    <xdr:ext cx="469744"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8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6604</xdr:rowOff>
    </xdr:from>
    <xdr:to>
      <xdr:col>81</xdr:col>
      <xdr:colOff>101600</xdr:colOff>
      <xdr:row>79</xdr:row>
      <xdr:rowOff>108204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5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99331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6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33296</xdr:rowOff>
    </xdr:from>
    <xdr:to>
      <xdr:col>76</xdr:col>
      <xdr:colOff>165100</xdr:colOff>
      <xdr:row>79</xdr:row>
      <xdr:rowOff>134896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7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126023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67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165405</xdr:rowOff>
    </xdr:from>
    <xdr:to>
      <xdr:col>72</xdr:col>
      <xdr:colOff>38100</xdr:colOff>
      <xdr:row>79</xdr:row>
      <xdr:rowOff>95555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86682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631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116931</xdr:rowOff>
    </xdr:from>
    <xdr:to>
      <xdr:col>67</xdr:col>
      <xdr:colOff>101600</xdr:colOff>
      <xdr:row>77</xdr:row>
      <xdr:rowOff>47081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1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63608</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47111" y="1292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86153</xdr:rowOff>
    </xdr:from>
    <xdr:to>
      <xdr:col>85</xdr:col>
      <xdr:colOff>126364</xdr:colOff>
      <xdr:row>98</xdr:row>
      <xdr:rowOff>15918</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345203"/>
          <a:ext cx="1269" cy="1472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19745</xdr:rowOff>
    </xdr:from>
    <xdr:ext cx="534377"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2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15918</xdr:rowOff>
    </xdr:from>
    <xdr:to>
      <xdr:col>86</xdr:col>
      <xdr:colOff>25400</xdr:colOff>
      <xdr:row>98</xdr:row>
      <xdr:rowOff>15918</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818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32830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12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86153</xdr:rowOff>
    </xdr:from>
    <xdr:to>
      <xdr:col>86</xdr:col>
      <xdr:colOff>25400</xdr:colOff>
      <xdr:row>89</xdr:row>
      <xdr:rowOff>86153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34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1136</xdr:rowOff>
    </xdr:from>
    <xdr:to>
      <xdr:col>85</xdr:col>
      <xdr:colOff>127000</xdr:colOff>
      <xdr:row>98</xdr:row>
      <xdr:rowOff>15918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803236"/>
          <a:ext cx="8382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123272</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39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100395</xdr:rowOff>
    </xdr:from>
    <xdr:to>
      <xdr:col>85</xdr:col>
      <xdr:colOff>177800</xdr:colOff>
      <xdr:row>96</xdr:row>
      <xdr:rowOff>30545</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8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1136</xdr:rowOff>
    </xdr:from>
    <xdr:to>
      <xdr:col>81</xdr:col>
      <xdr:colOff>50800</xdr:colOff>
      <xdr:row>98</xdr:row>
      <xdr:rowOff>44483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803236"/>
          <a:ext cx="889000" cy="4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76414</xdr:rowOff>
    </xdr:from>
    <xdr:to>
      <xdr:col>81</xdr:col>
      <xdr:colOff>101600</xdr:colOff>
      <xdr:row>96</xdr:row>
      <xdr:rowOff>6564</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64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23091</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13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27882</xdr:rowOff>
    </xdr:from>
    <xdr:to>
      <xdr:col>76</xdr:col>
      <xdr:colOff>114300</xdr:colOff>
      <xdr:row>98</xdr:row>
      <xdr:rowOff>44483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829982"/>
          <a:ext cx="889000" cy="1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69828</xdr:rowOff>
    </xdr:from>
    <xdr:to>
      <xdr:col>76</xdr:col>
      <xdr:colOff>165100</xdr:colOff>
      <xdr:row>95</xdr:row>
      <xdr:rowOff>171428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5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16505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13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152524</xdr:rowOff>
    </xdr:from>
    <xdr:to>
      <xdr:col>71</xdr:col>
      <xdr:colOff>177800</xdr:colOff>
      <xdr:row>98</xdr:row>
      <xdr:rowOff>27882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783174"/>
          <a:ext cx="889000" cy="4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66584</xdr:rowOff>
    </xdr:from>
    <xdr:to>
      <xdr:col>72</xdr:col>
      <xdr:colOff>38100</xdr:colOff>
      <xdr:row>95</xdr:row>
      <xdr:rowOff>168184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35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13261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12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72746</xdr:rowOff>
    </xdr:from>
    <xdr:to>
      <xdr:col>67</xdr:col>
      <xdr:colOff>101600</xdr:colOff>
      <xdr:row>96</xdr:row>
      <xdr:rowOff>2896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19423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13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136568</xdr:rowOff>
    </xdr:from>
    <xdr:to>
      <xdr:col>85</xdr:col>
      <xdr:colOff>177800</xdr:colOff>
      <xdr:row>98</xdr:row>
      <xdr:rowOff>66718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76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51495</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68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121786</xdr:rowOff>
    </xdr:from>
    <xdr:to>
      <xdr:col>81</xdr:col>
      <xdr:colOff>101600</xdr:colOff>
      <xdr:row>98</xdr:row>
      <xdr:rowOff>51936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75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43063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84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165133</xdr:rowOff>
    </xdr:from>
    <xdr:to>
      <xdr:col>76</xdr:col>
      <xdr:colOff>165100</xdr:colOff>
      <xdr:row>98</xdr:row>
      <xdr:rowOff>95283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79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86410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88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148532</xdr:rowOff>
    </xdr:from>
    <xdr:to>
      <xdr:col>72</xdr:col>
      <xdr:colOff>38100</xdr:colOff>
      <xdr:row>98</xdr:row>
      <xdr:rowOff>78682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77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69809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87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101724</xdr:rowOff>
    </xdr:from>
    <xdr:to>
      <xdr:col>67</xdr:col>
      <xdr:colOff>101600</xdr:colOff>
      <xdr:row>98</xdr:row>
      <xdr:rowOff>31874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73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23001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82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01488"/>
          <a:ext cx="1269" cy="148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135870</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822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53321</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684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30444</xdr:rowOff>
    </xdr:from>
    <xdr:to>
      <xdr:col>116</xdr:col>
      <xdr:colOff>114300</xdr:colOff>
      <xdr:row>39</xdr:row>
      <xdr:rowOff>132044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7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31750</xdr:rowOff>
    </xdr:from>
    <xdr:to>
      <xdr:col>112</xdr:col>
      <xdr:colOff>38100</xdr:colOff>
      <xdr:row>39</xdr:row>
      <xdr:rowOff>133350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149877</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66333" y="6493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25545</xdr:rowOff>
    </xdr:from>
    <xdr:to>
      <xdr:col>107</xdr:col>
      <xdr:colOff>101600</xdr:colOff>
      <xdr:row>39</xdr:row>
      <xdr:rowOff>127145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143672</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4873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14768</xdr:rowOff>
    </xdr:from>
    <xdr:to>
      <xdr:col>102</xdr:col>
      <xdr:colOff>165100</xdr:colOff>
      <xdr:row>39</xdr:row>
      <xdr:rowOff>116368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132895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23585</xdr:rowOff>
    </xdr:from>
    <xdr:to>
      <xdr:col>98</xdr:col>
      <xdr:colOff>38100</xdr:colOff>
      <xdr:row>39</xdr:row>
      <xdr:rowOff>125185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141712</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99333" y="64853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8870</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9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総務費は、（仮称）西部地区防災コミュニティセンター建設事業で増（</a:t>
          </a:r>
          <a:r>
            <a:rPr kumimoji="1" lang="en-US" altLang="ja-JP" sz="1050">
              <a:latin typeface="ＭＳ Ｐゴシック" panose="020B0600070205080204" pitchFamily="50" charset="-128"/>
              <a:ea typeface="ＭＳ Ｐゴシック" panose="020B0600070205080204" pitchFamily="50" charset="-128"/>
            </a:rPr>
            <a:t>+154,766</a:t>
          </a:r>
          <a:r>
            <a:rPr kumimoji="1" lang="ja-JP" altLang="en-US" sz="1050">
              <a:latin typeface="ＭＳ Ｐゴシック" panose="020B0600070205080204" pitchFamily="50" charset="-128"/>
              <a:ea typeface="ＭＳ Ｐゴシック" panose="020B0600070205080204" pitchFamily="50" charset="-128"/>
            </a:rPr>
            <a:t>千円）、市民会館施設補修事業で増（</a:t>
          </a:r>
          <a:r>
            <a:rPr kumimoji="1" lang="en-US" altLang="ja-JP" sz="1050">
              <a:latin typeface="ＭＳ Ｐゴシック" panose="020B0600070205080204" pitchFamily="50" charset="-128"/>
              <a:ea typeface="ＭＳ Ｐゴシック" panose="020B0600070205080204" pitchFamily="50" charset="-128"/>
            </a:rPr>
            <a:t>+308,267</a:t>
          </a:r>
          <a:r>
            <a:rPr kumimoji="1" lang="ja-JP" altLang="en-US" sz="1050">
              <a:latin typeface="ＭＳ Ｐゴシック" panose="020B0600070205080204" pitchFamily="50" charset="-128"/>
              <a:ea typeface="ＭＳ Ｐゴシック" panose="020B0600070205080204" pitchFamily="50" charset="-128"/>
            </a:rPr>
            <a:t>千円）となった一方、新型コロナウイルス感染症による特別定額給付金事業で皆減（▲</a:t>
          </a:r>
          <a:r>
            <a:rPr kumimoji="1" lang="en-US" altLang="ja-JP" sz="1050">
              <a:latin typeface="ＭＳ Ｐゴシック" panose="020B0600070205080204" pitchFamily="50" charset="-128"/>
              <a:ea typeface="ＭＳ Ｐゴシック" panose="020B0600070205080204" pitchFamily="50" charset="-128"/>
            </a:rPr>
            <a:t>4,389,800</a:t>
          </a:r>
          <a:r>
            <a:rPr kumimoji="1" lang="ja-JP" altLang="en-US" sz="1050">
              <a:latin typeface="ＭＳ Ｐゴシック" panose="020B0600070205080204" pitchFamily="50" charset="-128"/>
              <a:ea typeface="ＭＳ Ｐゴシック" panose="020B0600070205080204" pitchFamily="50" charset="-128"/>
            </a:rPr>
            <a:t>千円）となったことなどにより、全体で</a:t>
          </a:r>
          <a:r>
            <a:rPr kumimoji="1" lang="en-US" altLang="ja-JP" sz="1050">
              <a:latin typeface="ＭＳ Ｐゴシック" panose="020B0600070205080204" pitchFamily="50" charset="-128"/>
              <a:ea typeface="ＭＳ Ｐゴシック" panose="020B0600070205080204" pitchFamily="50" charset="-128"/>
            </a:rPr>
            <a:t>47.0</a:t>
          </a:r>
          <a:r>
            <a:rPr kumimoji="1" lang="ja-JP" altLang="en-US" sz="1050">
              <a:latin typeface="ＭＳ Ｐゴシック" panose="020B0600070205080204" pitchFamily="50" charset="-128"/>
              <a:ea typeface="ＭＳ Ｐゴシック" panose="020B0600070205080204" pitchFamily="50" charset="-128"/>
            </a:rPr>
            <a:t>％の減（▲</a:t>
          </a:r>
          <a:r>
            <a:rPr kumimoji="1" lang="en-US" altLang="ja-JP" sz="1050">
              <a:latin typeface="ＭＳ Ｐゴシック" panose="020B0600070205080204" pitchFamily="50" charset="-128"/>
              <a:ea typeface="ＭＳ Ｐゴシック" panose="020B0600070205080204" pitchFamily="50" charset="-128"/>
            </a:rPr>
            <a:t>4,096,171</a:t>
          </a:r>
          <a:r>
            <a:rPr kumimoji="1" lang="ja-JP" altLang="en-US" sz="1050">
              <a:latin typeface="ＭＳ Ｐゴシック" panose="020B0600070205080204" pitchFamily="50" charset="-128"/>
              <a:ea typeface="ＭＳ Ｐゴシック" panose="020B0600070205080204" pitchFamily="50" charset="-128"/>
            </a:rPr>
            <a:t>千円）となった。</a:t>
          </a:r>
        </a:p>
        <a:p>
          <a:r>
            <a:rPr kumimoji="1" lang="ja-JP" altLang="en-US" sz="1050">
              <a:latin typeface="ＭＳ Ｐゴシック" panose="020B0600070205080204" pitchFamily="50" charset="-128"/>
              <a:ea typeface="ＭＳ Ｐゴシック" panose="020B0600070205080204" pitchFamily="50" charset="-128"/>
            </a:rPr>
            <a:t>　民生費は、対象児童の減に伴う児童手当（▲</a:t>
          </a:r>
          <a:r>
            <a:rPr kumimoji="1" lang="en-US" altLang="ja-JP" sz="1050">
              <a:latin typeface="ＭＳ Ｐゴシック" panose="020B0600070205080204" pitchFamily="50" charset="-128"/>
              <a:ea typeface="ＭＳ Ｐゴシック" panose="020B0600070205080204" pitchFamily="50" charset="-128"/>
            </a:rPr>
            <a:t>72,075</a:t>
          </a:r>
          <a:r>
            <a:rPr kumimoji="1" lang="ja-JP" altLang="en-US" sz="1050">
              <a:latin typeface="ＭＳ Ｐゴシック" panose="020B0600070205080204" pitchFamily="50" charset="-128"/>
              <a:ea typeface="ＭＳ Ｐゴシック" panose="020B0600070205080204" pitchFamily="50" charset="-128"/>
            </a:rPr>
            <a:t>千円）及び児童扶養手当（▲</a:t>
          </a:r>
          <a:r>
            <a:rPr kumimoji="1" lang="en-US" altLang="ja-JP" sz="1050">
              <a:latin typeface="ＭＳ Ｐゴシック" panose="020B0600070205080204" pitchFamily="50" charset="-128"/>
              <a:ea typeface="ＭＳ Ｐゴシック" panose="020B0600070205080204" pitchFamily="50" charset="-128"/>
            </a:rPr>
            <a:t>60,166</a:t>
          </a:r>
          <a:r>
            <a:rPr kumimoji="1" lang="ja-JP" altLang="en-US" sz="1050">
              <a:latin typeface="ＭＳ Ｐゴシック" panose="020B0600070205080204" pitchFamily="50" charset="-128"/>
              <a:ea typeface="ＭＳ Ｐゴシック" panose="020B0600070205080204" pitchFamily="50" charset="-128"/>
            </a:rPr>
            <a:t>千円）が減となった一方、コロナウイルス感染症対策のための子育て世帯への臨時特別給付金事業の皆増（</a:t>
          </a:r>
          <a:r>
            <a:rPr kumimoji="1" lang="en-US" altLang="ja-JP" sz="1050">
              <a:latin typeface="ＭＳ Ｐゴシック" panose="020B0600070205080204" pitchFamily="50" charset="-128"/>
              <a:ea typeface="ＭＳ Ｐゴシック" panose="020B0600070205080204" pitchFamily="50" charset="-128"/>
            </a:rPr>
            <a:t>+750,283</a:t>
          </a:r>
          <a:r>
            <a:rPr kumimoji="1" lang="ja-JP" altLang="en-US" sz="1050">
              <a:latin typeface="ＭＳ Ｐゴシック" panose="020B0600070205080204" pitchFamily="50" charset="-128"/>
              <a:ea typeface="ＭＳ Ｐゴシック" panose="020B0600070205080204" pitchFamily="50" charset="-128"/>
            </a:rPr>
            <a:t>千円）、住民税非課税世帯等に対する臨時特別給付金事業の皆増（</a:t>
          </a:r>
          <a:r>
            <a:rPr kumimoji="1" lang="en-US" altLang="ja-JP" sz="1050">
              <a:latin typeface="ＭＳ Ｐゴシック" panose="020B0600070205080204" pitchFamily="50" charset="-128"/>
              <a:ea typeface="ＭＳ Ｐゴシック" panose="020B0600070205080204" pitchFamily="50" charset="-128"/>
            </a:rPr>
            <a:t>+347,188</a:t>
          </a:r>
          <a:r>
            <a:rPr kumimoji="1" lang="ja-JP" altLang="en-US" sz="1050">
              <a:latin typeface="ＭＳ Ｐゴシック" panose="020B0600070205080204" pitchFamily="50" charset="-128"/>
              <a:ea typeface="ＭＳ Ｐゴシック" panose="020B0600070205080204" pitchFamily="50" charset="-128"/>
            </a:rPr>
            <a:t>千円）となったことにより、全体で</a:t>
          </a:r>
          <a:r>
            <a:rPr kumimoji="1" lang="en-US" altLang="ja-JP" sz="1050">
              <a:latin typeface="ＭＳ Ｐゴシック" panose="020B0600070205080204" pitchFamily="50" charset="-128"/>
              <a:ea typeface="ＭＳ Ｐゴシック" panose="020B0600070205080204" pitchFamily="50" charset="-128"/>
            </a:rPr>
            <a:t>10.2</a:t>
          </a:r>
          <a:r>
            <a:rPr kumimoji="1" lang="ja-JP" altLang="en-US" sz="1050">
              <a:latin typeface="ＭＳ Ｐゴシック" panose="020B0600070205080204" pitchFamily="50" charset="-128"/>
              <a:ea typeface="ＭＳ Ｐゴシック" panose="020B0600070205080204" pitchFamily="50" charset="-128"/>
            </a:rPr>
            <a:t>％の増（</a:t>
          </a:r>
          <a:r>
            <a:rPr kumimoji="1" lang="en-US" altLang="ja-JP" sz="1050">
              <a:latin typeface="ＭＳ Ｐゴシック" panose="020B0600070205080204" pitchFamily="50" charset="-128"/>
              <a:ea typeface="ＭＳ Ｐゴシック" panose="020B0600070205080204" pitchFamily="50" charset="-128"/>
            </a:rPr>
            <a:t>+715,149</a:t>
          </a:r>
          <a:r>
            <a:rPr kumimoji="1" lang="ja-JP" altLang="en-US" sz="1050">
              <a:latin typeface="ＭＳ Ｐゴシック" panose="020B0600070205080204" pitchFamily="50" charset="-128"/>
              <a:ea typeface="ＭＳ Ｐゴシック" panose="020B0600070205080204" pitchFamily="50" charset="-128"/>
            </a:rPr>
            <a:t>千円）となった。</a:t>
          </a:r>
        </a:p>
        <a:p>
          <a:r>
            <a:rPr kumimoji="1" lang="ja-JP" altLang="en-US" sz="1050">
              <a:latin typeface="ＭＳ Ｐゴシック" panose="020B0600070205080204" pitchFamily="50" charset="-128"/>
              <a:ea typeface="ＭＳ Ｐゴシック" panose="020B0600070205080204" pitchFamily="50" charset="-128"/>
            </a:rPr>
            <a:t>　衛生費は、令和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年度から繰り越した新型コロナウイルスワクチン接種推進事業費の増（</a:t>
          </a:r>
          <a:r>
            <a:rPr kumimoji="1" lang="en-US" altLang="ja-JP" sz="1050">
              <a:latin typeface="ＭＳ Ｐゴシック" panose="020B0600070205080204" pitchFamily="50" charset="-128"/>
              <a:ea typeface="ＭＳ Ｐゴシック" panose="020B0600070205080204" pitchFamily="50" charset="-128"/>
            </a:rPr>
            <a:t>+391,592</a:t>
          </a:r>
          <a:r>
            <a:rPr kumimoji="1" lang="ja-JP" altLang="en-US" sz="1050">
              <a:latin typeface="ＭＳ Ｐゴシック" panose="020B0600070205080204" pitchFamily="50" charset="-128"/>
              <a:ea typeface="ＭＳ Ｐゴシック" panose="020B0600070205080204" pitchFamily="50" charset="-128"/>
            </a:rPr>
            <a:t>千円）などにより、全体で</a:t>
          </a:r>
          <a:r>
            <a:rPr kumimoji="1" lang="en-US" altLang="ja-JP" sz="1050">
              <a:latin typeface="ＭＳ Ｐゴシック" panose="020B0600070205080204" pitchFamily="50" charset="-128"/>
              <a:ea typeface="ＭＳ Ｐゴシック" panose="020B0600070205080204" pitchFamily="50" charset="-128"/>
            </a:rPr>
            <a:t>17.6</a:t>
          </a:r>
          <a:r>
            <a:rPr kumimoji="1" lang="ja-JP" altLang="en-US" sz="1050">
              <a:latin typeface="ＭＳ Ｐゴシック" panose="020B0600070205080204" pitchFamily="50" charset="-128"/>
              <a:ea typeface="ＭＳ Ｐゴシック" panose="020B0600070205080204" pitchFamily="50" charset="-128"/>
            </a:rPr>
            <a:t>％の増（</a:t>
          </a:r>
          <a:r>
            <a:rPr kumimoji="1" lang="en-US" altLang="ja-JP" sz="1050">
              <a:latin typeface="ＭＳ Ｐゴシック" panose="020B0600070205080204" pitchFamily="50" charset="-128"/>
              <a:ea typeface="ＭＳ Ｐゴシック" panose="020B0600070205080204" pitchFamily="50" charset="-128"/>
            </a:rPr>
            <a:t>+237,084</a:t>
          </a:r>
          <a:r>
            <a:rPr kumimoji="1" lang="ja-JP" altLang="en-US" sz="1050">
              <a:latin typeface="ＭＳ Ｐゴシック" panose="020B0600070205080204" pitchFamily="50" charset="-128"/>
              <a:ea typeface="ＭＳ Ｐゴシック" panose="020B0600070205080204" pitchFamily="50" charset="-128"/>
            </a:rPr>
            <a:t>千円）となった。</a:t>
          </a:r>
        </a:p>
        <a:p>
          <a:r>
            <a:rPr kumimoji="1" lang="ja-JP" altLang="en-US" sz="1050">
              <a:latin typeface="ＭＳ Ｐゴシック" panose="020B0600070205080204" pitchFamily="50" charset="-128"/>
              <a:ea typeface="ＭＳ Ｐゴシック" panose="020B0600070205080204" pitchFamily="50" charset="-128"/>
            </a:rPr>
            <a:t>　農林水産業費は、ほ場整備事業実施団体への高度経営体集積促進事業補助金分が皆減（▲</a:t>
          </a:r>
          <a:r>
            <a:rPr kumimoji="1" lang="en-US" altLang="ja-JP" sz="1050">
              <a:latin typeface="ＭＳ Ｐゴシック" panose="020B0600070205080204" pitchFamily="50" charset="-128"/>
              <a:ea typeface="ＭＳ Ｐゴシック" panose="020B0600070205080204" pitchFamily="50" charset="-128"/>
            </a:rPr>
            <a:t>420,837</a:t>
          </a:r>
          <a:r>
            <a:rPr kumimoji="1" lang="ja-JP" altLang="en-US" sz="1050">
              <a:latin typeface="ＭＳ Ｐゴシック" panose="020B0600070205080204" pitchFamily="50" charset="-128"/>
              <a:ea typeface="ＭＳ Ｐゴシック" panose="020B0600070205080204" pitchFamily="50" charset="-128"/>
            </a:rPr>
            <a:t>千円）となり、全体で</a:t>
          </a:r>
          <a:r>
            <a:rPr kumimoji="1" lang="en-US" altLang="ja-JP" sz="1050">
              <a:latin typeface="ＭＳ Ｐゴシック" panose="020B0600070205080204" pitchFamily="50" charset="-128"/>
              <a:ea typeface="ＭＳ Ｐゴシック" panose="020B0600070205080204" pitchFamily="50" charset="-128"/>
            </a:rPr>
            <a:t>57.4</a:t>
          </a:r>
          <a:r>
            <a:rPr kumimoji="1" lang="ja-JP" altLang="en-US" sz="1050">
              <a:latin typeface="ＭＳ Ｐゴシック" panose="020B0600070205080204" pitchFamily="50" charset="-128"/>
              <a:ea typeface="ＭＳ Ｐゴシック" panose="020B0600070205080204" pitchFamily="50" charset="-128"/>
            </a:rPr>
            <a:t>％の減（▲</a:t>
          </a:r>
          <a:r>
            <a:rPr kumimoji="1" lang="en-US" altLang="ja-JP" sz="1050">
              <a:latin typeface="ＭＳ Ｐゴシック" panose="020B0600070205080204" pitchFamily="50" charset="-128"/>
              <a:ea typeface="ＭＳ Ｐゴシック" panose="020B0600070205080204" pitchFamily="50" charset="-128"/>
            </a:rPr>
            <a:t>579,475</a:t>
          </a:r>
          <a:r>
            <a:rPr kumimoji="1" lang="ja-JP" altLang="en-US" sz="1050">
              <a:latin typeface="ＭＳ Ｐゴシック" panose="020B0600070205080204" pitchFamily="50" charset="-128"/>
              <a:ea typeface="ＭＳ Ｐゴシック" panose="020B0600070205080204" pitchFamily="50" charset="-128"/>
            </a:rPr>
            <a:t>千円）となった。</a:t>
          </a:r>
        </a:p>
        <a:p>
          <a:r>
            <a:rPr kumimoji="1" lang="ja-JP" altLang="en-US" sz="1050">
              <a:latin typeface="ＭＳ Ｐゴシック" panose="020B0600070205080204" pitchFamily="50" charset="-128"/>
              <a:ea typeface="ＭＳ Ｐゴシック" panose="020B0600070205080204" pitchFamily="50" charset="-128"/>
            </a:rPr>
            <a:t>　土木費は、ハード面に係る復興事業の総仕上げとして行った市内道路の舗装工事が皆減（▲</a:t>
          </a:r>
          <a:r>
            <a:rPr kumimoji="1" lang="en-US" altLang="ja-JP" sz="1050">
              <a:latin typeface="ＭＳ Ｐゴシック" panose="020B0600070205080204" pitchFamily="50" charset="-128"/>
              <a:ea typeface="ＭＳ Ｐゴシック" panose="020B0600070205080204" pitchFamily="50" charset="-128"/>
            </a:rPr>
            <a:t>371,273</a:t>
          </a:r>
          <a:r>
            <a:rPr kumimoji="1" lang="ja-JP" altLang="en-US" sz="1050">
              <a:latin typeface="ＭＳ Ｐゴシック" panose="020B0600070205080204" pitchFamily="50" charset="-128"/>
              <a:ea typeface="ＭＳ Ｐゴシック" panose="020B0600070205080204" pitchFamily="50" charset="-128"/>
            </a:rPr>
            <a:t>千円）となったほか、公債費繰上償還のための矢野目西地区土地区画整理事業特別会計への繰出金が皆減（▲</a:t>
          </a:r>
          <a:r>
            <a:rPr kumimoji="1" lang="en-US" altLang="ja-JP" sz="1050">
              <a:latin typeface="ＭＳ Ｐゴシック" panose="020B0600070205080204" pitchFamily="50" charset="-128"/>
              <a:ea typeface="ＭＳ Ｐゴシック" panose="020B0600070205080204" pitchFamily="50" charset="-128"/>
            </a:rPr>
            <a:t>260,760</a:t>
          </a:r>
          <a:r>
            <a:rPr kumimoji="1" lang="ja-JP" altLang="en-US" sz="1050">
              <a:latin typeface="ＭＳ Ｐゴシック" panose="020B0600070205080204" pitchFamily="50" charset="-128"/>
              <a:ea typeface="ＭＳ Ｐゴシック" panose="020B0600070205080204" pitchFamily="50" charset="-128"/>
            </a:rPr>
            <a:t>千円）となったことから、全体で</a:t>
          </a:r>
          <a:r>
            <a:rPr kumimoji="1" lang="en-US" altLang="ja-JP" sz="1050">
              <a:latin typeface="ＭＳ Ｐゴシック" panose="020B0600070205080204" pitchFamily="50" charset="-128"/>
              <a:ea typeface="ＭＳ Ｐゴシック" panose="020B0600070205080204" pitchFamily="50" charset="-128"/>
            </a:rPr>
            <a:t>9.5</a:t>
          </a:r>
          <a:r>
            <a:rPr kumimoji="1" lang="ja-JP" altLang="en-US" sz="1050">
              <a:latin typeface="ＭＳ Ｐゴシック" panose="020B0600070205080204" pitchFamily="50" charset="-128"/>
              <a:ea typeface="ＭＳ Ｐゴシック" panose="020B0600070205080204" pitchFamily="50" charset="-128"/>
            </a:rPr>
            <a:t>％の減（▲</a:t>
          </a:r>
          <a:r>
            <a:rPr kumimoji="1" lang="en-US" altLang="ja-JP" sz="1050">
              <a:latin typeface="ＭＳ Ｐゴシック" panose="020B0600070205080204" pitchFamily="50" charset="-128"/>
              <a:ea typeface="ＭＳ Ｐゴシック" panose="020B0600070205080204" pitchFamily="50" charset="-128"/>
            </a:rPr>
            <a:t>230,892</a:t>
          </a:r>
          <a:r>
            <a:rPr kumimoji="1" lang="ja-JP" altLang="en-US" sz="1050">
              <a:latin typeface="ＭＳ Ｐゴシック" panose="020B0600070205080204" pitchFamily="50" charset="-128"/>
              <a:ea typeface="ＭＳ Ｐゴシック" panose="020B0600070205080204" pitchFamily="50" charset="-128"/>
            </a:rPr>
            <a:t>千円）となった。</a:t>
          </a:r>
        </a:p>
        <a:p>
          <a:r>
            <a:rPr kumimoji="1" lang="ja-JP" altLang="en-US" sz="1050">
              <a:latin typeface="ＭＳ Ｐゴシック" panose="020B0600070205080204" pitchFamily="50" charset="-128"/>
              <a:ea typeface="ＭＳ Ｐゴシック" panose="020B0600070205080204" pitchFamily="50" charset="-128"/>
            </a:rPr>
            <a:t>　教育費は</a:t>
          </a:r>
          <a:r>
            <a:rPr kumimoji="1" lang="en-US" altLang="ja-JP" sz="1050">
              <a:latin typeface="ＭＳ Ｐゴシック" panose="020B0600070205080204" pitchFamily="50" charset="-128"/>
              <a:ea typeface="ＭＳ Ｐゴシック" panose="020B0600070205080204" pitchFamily="50" charset="-128"/>
            </a:rPr>
            <a:t>GIGA</a:t>
          </a:r>
          <a:r>
            <a:rPr kumimoji="1" lang="ja-JP" altLang="en-US" sz="1050">
              <a:latin typeface="ＭＳ Ｐゴシック" panose="020B0600070205080204" pitchFamily="50" charset="-128"/>
              <a:ea typeface="ＭＳ Ｐゴシック" panose="020B0600070205080204" pitchFamily="50" charset="-128"/>
            </a:rPr>
            <a:t>スクール構想に係る小中学校の情報教育環境整備の皆減（▲</a:t>
          </a:r>
          <a:r>
            <a:rPr kumimoji="1" lang="en-US" altLang="ja-JP" sz="1050">
              <a:latin typeface="ＭＳ Ｐゴシック" panose="020B0600070205080204" pitchFamily="50" charset="-128"/>
              <a:ea typeface="ＭＳ Ｐゴシック" panose="020B0600070205080204" pitchFamily="50" charset="-128"/>
            </a:rPr>
            <a:t>313,864</a:t>
          </a:r>
          <a:r>
            <a:rPr kumimoji="1" lang="ja-JP" altLang="en-US" sz="1050">
              <a:latin typeface="ＭＳ Ｐゴシック" panose="020B0600070205080204" pitchFamily="50" charset="-128"/>
              <a:ea typeface="ＭＳ Ｐゴシック" panose="020B0600070205080204" pitchFamily="50" charset="-128"/>
            </a:rPr>
            <a:t>千円）及び岩沼西小学校屋内運動場全面改修工事費用が皆減（▲</a:t>
          </a:r>
          <a:r>
            <a:rPr kumimoji="1" lang="en-US" altLang="ja-JP" sz="1050">
              <a:latin typeface="ＭＳ Ｐゴシック" panose="020B0600070205080204" pitchFamily="50" charset="-128"/>
              <a:ea typeface="ＭＳ Ｐゴシック" panose="020B0600070205080204" pitchFamily="50" charset="-128"/>
            </a:rPr>
            <a:t>239,600</a:t>
          </a:r>
          <a:r>
            <a:rPr kumimoji="1" lang="ja-JP" altLang="en-US" sz="1050">
              <a:latin typeface="ＭＳ Ｐゴシック" panose="020B0600070205080204" pitchFamily="50" charset="-128"/>
              <a:ea typeface="ＭＳ Ｐゴシック" panose="020B0600070205080204" pitchFamily="50" charset="-128"/>
            </a:rPr>
            <a:t>千円）となったことなどから、全体で</a:t>
          </a:r>
          <a:r>
            <a:rPr kumimoji="1" lang="en-US" altLang="ja-JP" sz="1050">
              <a:latin typeface="ＭＳ Ｐゴシック" panose="020B0600070205080204" pitchFamily="50" charset="-128"/>
              <a:ea typeface="ＭＳ Ｐゴシック" panose="020B0600070205080204" pitchFamily="50" charset="-128"/>
            </a:rPr>
            <a:t>37.1</a:t>
          </a:r>
          <a:r>
            <a:rPr kumimoji="1" lang="ja-JP" altLang="en-US" sz="1050">
              <a:latin typeface="ＭＳ Ｐゴシック" panose="020B0600070205080204" pitchFamily="50" charset="-128"/>
              <a:ea typeface="ＭＳ Ｐゴシック" panose="020B0600070205080204" pitchFamily="50" charset="-128"/>
            </a:rPr>
            <a:t>％減（▲</a:t>
          </a:r>
          <a:r>
            <a:rPr kumimoji="1" lang="en-US" altLang="ja-JP" sz="1050">
              <a:latin typeface="ＭＳ Ｐゴシック" panose="020B0600070205080204" pitchFamily="50" charset="-128"/>
              <a:ea typeface="ＭＳ Ｐゴシック" panose="020B0600070205080204" pitchFamily="50" charset="-128"/>
            </a:rPr>
            <a:t>811,337</a:t>
          </a:r>
          <a:r>
            <a:rPr kumimoji="1" lang="ja-JP" altLang="en-US" sz="1050">
              <a:latin typeface="ＭＳ Ｐゴシック" panose="020B0600070205080204" pitchFamily="50" charset="-128"/>
              <a:ea typeface="ＭＳ Ｐゴシック" panose="020B0600070205080204" pitchFamily="50" charset="-128"/>
            </a:rPr>
            <a:t>千円）となった。</a:t>
          </a:r>
        </a:p>
        <a:p>
          <a:endParaRPr kumimoji="1" lang="ja-JP" altLang="en-US"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以上から、歳出全体では、前年度比</a:t>
          </a:r>
          <a:r>
            <a:rPr kumimoji="1" lang="en-US" altLang="ja-JP" sz="1050">
              <a:latin typeface="ＭＳ Ｐゴシック" panose="020B0600070205080204" pitchFamily="50" charset="-128"/>
              <a:ea typeface="ＭＳ Ｐゴシック" panose="020B0600070205080204" pitchFamily="50" charset="-128"/>
            </a:rPr>
            <a:t>18.9</a:t>
          </a:r>
          <a:r>
            <a:rPr kumimoji="1" lang="ja-JP" altLang="en-US" sz="1050">
              <a:latin typeface="ＭＳ Ｐゴシック" panose="020B0600070205080204" pitchFamily="50" charset="-128"/>
              <a:ea typeface="ＭＳ Ｐゴシック" panose="020B0600070205080204" pitchFamily="50" charset="-128"/>
            </a:rPr>
            <a:t>％の減（▲</a:t>
          </a:r>
          <a:r>
            <a:rPr kumimoji="1" lang="en-US" altLang="ja-JP" sz="1050">
              <a:latin typeface="ＭＳ Ｐゴシック" panose="020B0600070205080204" pitchFamily="50" charset="-128"/>
              <a:ea typeface="ＭＳ Ｐゴシック" panose="020B0600070205080204" pitchFamily="50" charset="-128"/>
            </a:rPr>
            <a:t>4,801,879</a:t>
          </a:r>
          <a:r>
            <a:rPr kumimoji="1" lang="ja-JP" altLang="en-US" sz="1050">
              <a:latin typeface="ＭＳ Ｐゴシック" panose="020B0600070205080204" pitchFamily="50" charset="-128"/>
              <a:ea typeface="ＭＳ Ｐゴシック" panose="020B0600070205080204" pitchFamily="50" charset="-128"/>
            </a:rPr>
            <a:t>千円）の</a:t>
          </a:r>
          <a:r>
            <a:rPr kumimoji="1" lang="en-US" altLang="ja-JP" sz="1050">
              <a:latin typeface="ＭＳ Ｐゴシック" panose="020B0600070205080204" pitchFamily="50" charset="-128"/>
              <a:ea typeface="ＭＳ Ｐゴシック" panose="020B0600070205080204" pitchFamily="50" charset="-128"/>
            </a:rPr>
            <a:t>20,658,585</a:t>
          </a:r>
          <a:r>
            <a:rPr kumimoji="1" lang="ja-JP" altLang="en-US" sz="1050">
              <a:latin typeface="ＭＳ Ｐゴシック" panose="020B0600070205080204" pitchFamily="50" charset="-128"/>
              <a:ea typeface="ＭＳ Ｐゴシック" panose="020B0600070205080204" pitchFamily="50" charset="-128"/>
            </a:rPr>
            <a:t>千円となった。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宮城県岩沼市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財政調整基金残高比率は、基金からの取り崩しが決算剰余金などの積立を上回ったため、前年度比</a:t>
          </a:r>
          <a:r>
            <a:rPr kumimoji="1" lang="en-US" altLang="ja-JP" sz="1100" baseline="0">
              <a:solidFill>
                <a:schemeClr val="dk1"/>
              </a:solidFill>
              <a:effectLst/>
              <a:latin typeface="+mn-lt"/>
              <a:ea typeface="+mn-ea"/>
              <a:cs typeface="+mn-cs"/>
            </a:rPr>
            <a:t>5.02</a:t>
          </a:r>
          <a:r>
            <a:rPr kumimoji="1" lang="ja-JP" altLang="ja-JP" sz="1100" baseline="0">
              <a:solidFill>
                <a:schemeClr val="dk1"/>
              </a:solidFill>
              <a:effectLst/>
              <a:latin typeface="+mn-lt"/>
              <a:ea typeface="+mn-ea"/>
              <a:cs typeface="+mn-cs"/>
            </a:rPr>
            <a:t>ポイント減の</a:t>
          </a:r>
          <a:r>
            <a:rPr kumimoji="1" lang="en-US" altLang="ja-JP" sz="1100" baseline="0">
              <a:solidFill>
                <a:schemeClr val="dk1"/>
              </a:solidFill>
              <a:effectLst/>
              <a:latin typeface="+mn-lt"/>
              <a:ea typeface="+mn-ea"/>
              <a:cs typeface="+mn-cs"/>
            </a:rPr>
            <a:t>36.94</a:t>
          </a:r>
          <a:r>
            <a:rPr kumimoji="1" lang="ja-JP" altLang="ja-JP" sz="1100" baseline="0">
              <a:solidFill>
                <a:schemeClr val="dk1"/>
              </a:solidFill>
              <a:effectLst/>
              <a:latin typeface="+mn-lt"/>
              <a:ea typeface="+mn-ea"/>
              <a:cs typeface="+mn-cs"/>
            </a:rPr>
            <a:t>％となった。実質単年度収支比率については、令和</a:t>
          </a:r>
          <a:r>
            <a:rPr kumimoji="1" lang="ja-JP" altLang="en-US" sz="1100" baseline="0">
              <a:solidFill>
                <a:schemeClr val="dk1"/>
              </a:solidFill>
              <a:effectLst/>
              <a:latin typeface="+mn-lt"/>
              <a:ea typeface="+mn-ea"/>
              <a:cs typeface="+mn-cs"/>
            </a:rPr>
            <a:t>２</a:t>
          </a:r>
          <a:r>
            <a:rPr kumimoji="1" lang="ja-JP" altLang="ja-JP" sz="1100" baseline="0">
              <a:solidFill>
                <a:schemeClr val="dk1"/>
              </a:solidFill>
              <a:effectLst/>
              <a:latin typeface="+mn-lt"/>
              <a:ea typeface="+mn-ea"/>
              <a:cs typeface="+mn-cs"/>
            </a:rPr>
            <a:t>年度までの余剰分に加え、基金を取崩すことで財政の均衡を図った結果▲</a:t>
          </a:r>
          <a:r>
            <a:rPr kumimoji="1" lang="en-US" altLang="ja-JP" sz="1100" baseline="0">
              <a:solidFill>
                <a:schemeClr val="dk1"/>
              </a:solidFill>
              <a:effectLst/>
              <a:latin typeface="+mn-lt"/>
              <a:ea typeface="+mn-ea"/>
              <a:cs typeface="+mn-cs"/>
            </a:rPr>
            <a:t>12.65</a:t>
          </a:r>
          <a:r>
            <a:rPr kumimoji="1" lang="ja-JP" altLang="ja-JP" sz="1100" baseline="0">
              <a:solidFill>
                <a:schemeClr val="dk1"/>
              </a:solidFill>
              <a:effectLst/>
              <a:latin typeface="+mn-lt"/>
              <a:ea typeface="+mn-ea"/>
              <a:cs typeface="+mn-cs"/>
            </a:rPr>
            <a:t>％という結果となった。このように令和</a:t>
          </a:r>
          <a:r>
            <a:rPr kumimoji="1" lang="ja-JP" altLang="en-US" sz="1100" baseline="0">
              <a:solidFill>
                <a:schemeClr val="dk1"/>
              </a:solidFill>
              <a:effectLst/>
              <a:latin typeface="+mn-lt"/>
              <a:ea typeface="+mn-ea"/>
              <a:cs typeface="+mn-cs"/>
            </a:rPr>
            <a:t>３</a:t>
          </a:r>
          <a:r>
            <a:rPr kumimoji="1" lang="ja-JP" altLang="ja-JP" sz="1100" baseline="0">
              <a:solidFill>
                <a:schemeClr val="dk1"/>
              </a:solidFill>
              <a:effectLst/>
              <a:latin typeface="+mn-lt"/>
              <a:ea typeface="+mn-ea"/>
              <a:cs typeface="+mn-cs"/>
            </a:rPr>
            <a:t>年度は、後年度への投資を行ったことにより、実質単年度収支が赤字となったが、今後については、改めて財政基盤を盤石なものにし、引き続き財源確保や経費削減などに努め、健全な財政運営を行いたい。</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宮城県岩沼市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一般会計は、</a:t>
          </a:r>
          <a:r>
            <a:rPr kumimoji="1" lang="en-US" altLang="ja-JP" sz="1100">
              <a:solidFill>
                <a:schemeClr val="dk1"/>
              </a:solidFill>
              <a:effectLst/>
              <a:latin typeface="+mn-lt"/>
              <a:ea typeface="+mn-ea"/>
              <a:cs typeface="+mn-cs"/>
            </a:rPr>
            <a:t>13.88</a:t>
          </a:r>
          <a:r>
            <a:rPr kumimoji="1" lang="ja-JP" altLang="ja-JP" sz="1100">
              <a:solidFill>
                <a:schemeClr val="dk1"/>
              </a:solidFill>
              <a:effectLst/>
              <a:latin typeface="+mn-lt"/>
              <a:ea typeface="+mn-ea"/>
              <a:cs typeface="+mn-cs"/>
            </a:rPr>
            <a:t>％の黒字となっており、今後も健全な財政運営に努めたい。</a:t>
          </a:r>
          <a:endParaRPr lang="ja-JP" altLang="ja-JP" sz="1400">
            <a:effectLst/>
          </a:endParaRPr>
        </a:p>
        <a:p>
          <a:r>
            <a:rPr kumimoji="1" lang="ja-JP" altLang="ja-JP" sz="1100">
              <a:solidFill>
                <a:schemeClr val="dk1"/>
              </a:solidFill>
              <a:effectLst/>
              <a:latin typeface="+mn-lt"/>
              <a:ea typeface="+mn-ea"/>
              <a:cs typeface="+mn-cs"/>
            </a:rPr>
            <a:t>　下水道事業会計も黒字となっているが、一般会計からの繰出が過大となることのないように今後も引き続き、料金等の適正化、経費節減、徴収率の向上などによる経営努力を行っていく。</a:t>
          </a:r>
          <a:endParaRPr lang="ja-JP" altLang="ja-JP" sz="1400">
            <a:effectLst/>
          </a:endParaRPr>
        </a:p>
        <a:p>
          <a:r>
            <a:rPr kumimoji="1" lang="ja-JP" altLang="ja-JP" sz="1100">
              <a:solidFill>
                <a:schemeClr val="dk1"/>
              </a:solidFill>
              <a:effectLst/>
              <a:latin typeface="+mn-lt"/>
              <a:ea typeface="+mn-ea"/>
              <a:cs typeface="+mn-cs"/>
            </a:rPr>
            <a:t>　国民健康保険事業特別会計、介護保険事業特別会計及び後期高齢者医療特別会計も全て黒字となっているが、国による制度改正などを注視するとともに、保険料の適正化、徴収率の向上などに努める。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110" zoomScaleNormal="11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81</v>
      </c>
      <c r="C2" s="179"/>
      <c r="D2" s="180"/>
    </row>
    <row r="3" spans="1:119" ht="18.75" customHeight="1" thickBot="1" x14ac:dyDescent="0.2">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22394806</v>
      </c>
      <c r="BO4" s="452"/>
      <c r="BP4" s="452"/>
      <c r="BQ4" s="452"/>
      <c r="BR4" s="452"/>
      <c r="BS4" s="452"/>
      <c r="BT4" s="452"/>
      <c r="BU4" s="453"/>
      <c r="BV4" s="451">
        <v>27087103</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13.9</v>
      </c>
      <c r="CU4" s="592"/>
      <c r="CV4" s="592"/>
      <c r="CW4" s="592"/>
      <c r="CX4" s="592"/>
      <c r="CY4" s="592"/>
      <c r="CZ4" s="592"/>
      <c r="DA4" s="593"/>
      <c r="DB4" s="591">
        <v>15.6</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20658585</v>
      </c>
      <c r="BO5" s="423"/>
      <c r="BP5" s="423"/>
      <c r="BQ5" s="423"/>
      <c r="BR5" s="423"/>
      <c r="BS5" s="423"/>
      <c r="BT5" s="423"/>
      <c r="BU5" s="424"/>
      <c r="BV5" s="422">
        <v>25460464</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95.6</v>
      </c>
      <c r="CU5" s="420"/>
      <c r="CV5" s="420"/>
      <c r="CW5" s="420"/>
      <c r="CX5" s="420"/>
      <c r="CY5" s="420"/>
      <c r="CZ5" s="420"/>
      <c r="DA5" s="421"/>
      <c r="DB5" s="419">
        <v>99.5</v>
      </c>
      <c r="DC5" s="420"/>
      <c r="DD5" s="420"/>
      <c r="DE5" s="420"/>
      <c r="DF5" s="420"/>
      <c r="DG5" s="420"/>
      <c r="DH5" s="420"/>
      <c r="DI5" s="421"/>
    </row>
    <row r="6" spans="1:119" ht="18.75" customHeight="1" x14ac:dyDescent="0.15">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102</v>
      </c>
      <c r="AV6" s="481"/>
      <c r="AW6" s="481"/>
      <c r="AX6" s="481"/>
      <c r="AY6" s="436" t="s">
        <v>103</v>
      </c>
      <c r="AZ6" s="437"/>
      <c r="BA6" s="437"/>
      <c r="BB6" s="437"/>
      <c r="BC6" s="437"/>
      <c r="BD6" s="437"/>
      <c r="BE6" s="437"/>
      <c r="BF6" s="437"/>
      <c r="BG6" s="437"/>
      <c r="BH6" s="437"/>
      <c r="BI6" s="437"/>
      <c r="BJ6" s="437"/>
      <c r="BK6" s="437"/>
      <c r="BL6" s="437"/>
      <c r="BM6" s="438"/>
      <c r="BN6" s="422">
        <v>1736221</v>
      </c>
      <c r="BO6" s="423"/>
      <c r="BP6" s="423"/>
      <c r="BQ6" s="423"/>
      <c r="BR6" s="423"/>
      <c r="BS6" s="423"/>
      <c r="BT6" s="423"/>
      <c r="BU6" s="424"/>
      <c r="BV6" s="422">
        <v>1626639</v>
      </c>
      <c r="BW6" s="423"/>
      <c r="BX6" s="423"/>
      <c r="BY6" s="423"/>
      <c r="BZ6" s="423"/>
      <c r="CA6" s="423"/>
      <c r="CB6" s="423"/>
      <c r="CC6" s="424"/>
      <c r="CD6" s="462" t="s">
        <v>104</v>
      </c>
      <c r="CE6" s="382"/>
      <c r="CF6" s="382"/>
      <c r="CG6" s="382"/>
      <c r="CH6" s="382"/>
      <c r="CI6" s="382"/>
      <c r="CJ6" s="382"/>
      <c r="CK6" s="382"/>
      <c r="CL6" s="382"/>
      <c r="CM6" s="382"/>
      <c r="CN6" s="382"/>
      <c r="CO6" s="382"/>
      <c r="CP6" s="382"/>
      <c r="CQ6" s="382"/>
      <c r="CR6" s="382"/>
      <c r="CS6" s="463"/>
      <c r="CT6" s="565">
        <v>101.4</v>
      </c>
      <c r="CU6" s="566"/>
      <c r="CV6" s="566"/>
      <c r="CW6" s="566"/>
      <c r="CX6" s="566"/>
      <c r="CY6" s="566"/>
      <c r="CZ6" s="566"/>
      <c r="DA6" s="567"/>
      <c r="DB6" s="565">
        <v>106.1</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105</v>
      </c>
      <c r="AN7" s="379"/>
      <c r="AO7" s="379"/>
      <c r="AP7" s="379"/>
      <c r="AQ7" s="379"/>
      <c r="AR7" s="379"/>
      <c r="AS7" s="379"/>
      <c r="AT7" s="380"/>
      <c r="AU7" s="480" t="s">
        <v>106</v>
      </c>
      <c r="AV7" s="481"/>
      <c r="AW7" s="481"/>
      <c r="AX7" s="481"/>
      <c r="AY7" s="436" t="s">
        <v>107</v>
      </c>
      <c r="AZ7" s="437"/>
      <c r="BA7" s="437"/>
      <c r="BB7" s="437"/>
      <c r="BC7" s="437"/>
      <c r="BD7" s="437"/>
      <c r="BE7" s="437"/>
      <c r="BF7" s="437"/>
      <c r="BG7" s="437"/>
      <c r="BH7" s="437"/>
      <c r="BI7" s="437"/>
      <c r="BJ7" s="437"/>
      <c r="BK7" s="437"/>
      <c r="BL7" s="437"/>
      <c r="BM7" s="438"/>
      <c r="BN7" s="422">
        <v>348693</v>
      </c>
      <c r="BO7" s="423"/>
      <c r="BP7" s="423"/>
      <c r="BQ7" s="423"/>
      <c r="BR7" s="423"/>
      <c r="BS7" s="423"/>
      <c r="BT7" s="423"/>
      <c r="BU7" s="424"/>
      <c r="BV7" s="422">
        <v>115514</v>
      </c>
      <c r="BW7" s="423"/>
      <c r="BX7" s="423"/>
      <c r="BY7" s="423"/>
      <c r="BZ7" s="423"/>
      <c r="CA7" s="423"/>
      <c r="CB7" s="423"/>
      <c r="CC7" s="424"/>
      <c r="CD7" s="462" t="s">
        <v>108</v>
      </c>
      <c r="CE7" s="382"/>
      <c r="CF7" s="382"/>
      <c r="CG7" s="382"/>
      <c r="CH7" s="382"/>
      <c r="CI7" s="382"/>
      <c r="CJ7" s="382"/>
      <c r="CK7" s="382"/>
      <c r="CL7" s="382"/>
      <c r="CM7" s="382"/>
      <c r="CN7" s="382"/>
      <c r="CO7" s="382"/>
      <c r="CP7" s="382"/>
      <c r="CQ7" s="382"/>
      <c r="CR7" s="382"/>
      <c r="CS7" s="463"/>
      <c r="CT7" s="422">
        <v>9990153</v>
      </c>
      <c r="CU7" s="423"/>
      <c r="CV7" s="423"/>
      <c r="CW7" s="423"/>
      <c r="CX7" s="423"/>
      <c r="CY7" s="423"/>
      <c r="CZ7" s="423"/>
      <c r="DA7" s="424"/>
      <c r="DB7" s="422">
        <v>9678101</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109</v>
      </c>
      <c r="AN8" s="379"/>
      <c r="AO8" s="379"/>
      <c r="AP8" s="379"/>
      <c r="AQ8" s="379"/>
      <c r="AR8" s="379"/>
      <c r="AS8" s="379"/>
      <c r="AT8" s="380"/>
      <c r="AU8" s="480" t="s">
        <v>110</v>
      </c>
      <c r="AV8" s="481"/>
      <c r="AW8" s="481"/>
      <c r="AX8" s="481"/>
      <c r="AY8" s="436" t="s">
        <v>111</v>
      </c>
      <c r="AZ8" s="437"/>
      <c r="BA8" s="437"/>
      <c r="BB8" s="437"/>
      <c r="BC8" s="437"/>
      <c r="BD8" s="437"/>
      <c r="BE8" s="437"/>
      <c r="BF8" s="437"/>
      <c r="BG8" s="437"/>
      <c r="BH8" s="437"/>
      <c r="BI8" s="437"/>
      <c r="BJ8" s="437"/>
      <c r="BK8" s="437"/>
      <c r="BL8" s="437"/>
      <c r="BM8" s="438"/>
      <c r="BN8" s="422">
        <v>1387528</v>
      </c>
      <c r="BO8" s="423"/>
      <c r="BP8" s="423"/>
      <c r="BQ8" s="423"/>
      <c r="BR8" s="423"/>
      <c r="BS8" s="423"/>
      <c r="BT8" s="423"/>
      <c r="BU8" s="424"/>
      <c r="BV8" s="422">
        <v>1511125</v>
      </c>
      <c r="BW8" s="423"/>
      <c r="BX8" s="423"/>
      <c r="BY8" s="423"/>
      <c r="BZ8" s="423"/>
      <c r="CA8" s="423"/>
      <c r="CB8" s="423"/>
      <c r="CC8" s="424"/>
      <c r="CD8" s="462" t="s">
        <v>112</v>
      </c>
      <c r="CE8" s="382"/>
      <c r="CF8" s="382"/>
      <c r="CG8" s="382"/>
      <c r="CH8" s="382"/>
      <c r="CI8" s="382"/>
      <c r="CJ8" s="382"/>
      <c r="CK8" s="382"/>
      <c r="CL8" s="382"/>
      <c r="CM8" s="382"/>
      <c r="CN8" s="382"/>
      <c r="CO8" s="382"/>
      <c r="CP8" s="382"/>
      <c r="CQ8" s="382"/>
      <c r="CR8" s="382"/>
      <c r="CS8" s="463"/>
      <c r="CT8" s="525">
        <v>0.81</v>
      </c>
      <c r="CU8" s="526"/>
      <c r="CV8" s="526"/>
      <c r="CW8" s="526"/>
      <c r="CX8" s="526"/>
      <c r="CY8" s="526"/>
      <c r="CZ8" s="526"/>
      <c r="DA8" s="527"/>
      <c r="DB8" s="525">
        <v>0.82</v>
      </c>
      <c r="DC8" s="526"/>
      <c r="DD8" s="526"/>
      <c r="DE8" s="526"/>
      <c r="DF8" s="526"/>
      <c r="DG8" s="526"/>
      <c r="DH8" s="526"/>
      <c r="DI8" s="527"/>
    </row>
    <row r="9" spans="1:119" ht="18.75" customHeight="1" thickBot="1" x14ac:dyDescent="0.2">
      <c r="A9" s="178"/>
      <c r="B9" s="554" t="s">
        <v>113</v>
      </c>
      <c r="C9" s="555"/>
      <c r="D9" s="555"/>
      <c r="E9" s="555"/>
      <c r="F9" s="555"/>
      <c r="G9" s="555"/>
      <c r="H9" s="555"/>
      <c r="I9" s="555"/>
      <c r="J9" s="555"/>
      <c r="K9" s="473"/>
      <c r="L9" s="556" t="s">
        <v>114</v>
      </c>
      <c r="M9" s="557"/>
      <c r="N9" s="557"/>
      <c r="O9" s="557"/>
      <c r="P9" s="557"/>
      <c r="Q9" s="558"/>
      <c r="R9" s="559">
        <v>44068</v>
      </c>
      <c r="S9" s="560"/>
      <c r="T9" s="560"/>
      <c r="U9" s="560"/>
      <c r="V9" s="561"/>
      <c r="W9" s="491" t="s">
        <v>115</v>
      </c>
      <c r="X9" s="492"/>
      <c r="Y9" s="492"/>
      <c r="Z9" s="492"/>
      <c r="AA9" s="492"/>
      <c r="AB9" s="492"/>
      <c r="AC9" s="492"/>
      <c r="AD9" s="492"/>
      <c r="AE9" s="492"/>
      <c r="AF9" s="492"/>
      <c r="AG9" s="492"/>
      <c r="AH9" s="492"/>
      <c r="AI9" s="492"/>
      <c r="AJ9" s="492"/>
      <c r="AK9" s="492"/>
      <c r="AL9" s="562"/>
      <c r="AM9" s="479" t="s">
        <v>116</v>
      </c>
      <c r="AN9" s="379"/>
      <c r="AO9" s="379"/>
      <c r="AP9" s="379"/>
      <c r="AQ9" s="379"/>
      <c r="AR9" s="379"/>
      <c r="AS9" s="379"/>
      <c r="AT9" s="380"/>
      <c r="AU9" s="480" t="s">
        <v>94</v>
      </c>
      <c r="AV9" s="481"/>
      <c r="AW9" s="481"/>
      <c r="AX9" s="481"/>
      <c r="AY9" s="436" t="s">
        <v>117</v>
      </c>
      <c r="AZ9" s="437"/>
      <c r="BA9" s="437"/>
      <c r="BB9" s="437"/>
      <c r="BC9" s="437"/>
      <c r="BD9" s="437"/>
      <c r="BE9" s="437"/>
      <c r="BF9" s="437"/>
      <c r="BG9" s="437"/>
      <c r="BH9" s="437"/>
      <c r="BI9" s="437"/>
      <c r="BJ9" s="437"/>
      <c r="BK9" s="437"/>
      <c r="BL9" s="437"/>
      <c r="BM9" s="438"/>
      <c r="BN9" s="422">
        <v>-123597</v>
      </c>
      <c r="BO9" s="423"/>
      <c r="BP9" s="423"/>
      <c r="BQ9" s="423"/>
      <c r="BR9" s="423"/>
      <c r="BS9" s="423"/>
      <c r="BT9" s="423"/>
      <c r="BU9" s="424"/>
      <c r="BV9" s="422">
        <v>91789</v>
      </c>
      <c r="BW9" s="423"/>
      <c r="BX9" s="423"/>
      <c r="BY9" s="423"/>
      <c r="BZ9" s="423"/>
      <c r="CA9" s="423"/>
      <c r="CB9" s="423"/>
      <c r="CC9" s="424"/>
      <c r="CD9" s="462" t="s">
        <v>118</v>
      </c>
      <c r="CE9" s="382"/>
      <c r="CF9" s="382"/>
      <c r="CG9" s="382"/>
      <c r="CH9" s="382"/>
      <c r="CI9" s="382"/>
      <c r="CJ9" s="382"/>
      <c r="CK9" s="382"/>
      <c r="CL9" s="382"/>
      <c r="CM9" s="382"/>
      <c r="CN9" s="382"/>
      <c r="CO9" s="382"/>
      <c r="CP9" s="382"/>
      <c r="CQ9" s="382"/>
      <c r="CR9" s="382"/>
      <c r="CS9" s="463"/>
      <c r="CT9" s="419">
        <v>6.7</v>
      </c>
      <c r="CU9" s="420"/>
      <c r="CV9" s="420"/>
      <c r="CW9" s="420"/>
      <c r="CX9" s="420"/>
      <c r="CY9" s="420"/>
      <c r="CZ9" s="420"/>
      <c r="DA9" s="421"/>
      <c r="DB9" s="419">
        <v>7</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119</v>
      </c>
      <c r="M10" s="379"/>
      <c r="N10" s="379"/>
      <c r="O10" s="379"/>
      <c r="P10" s="379"/>
      <c r="Q10" s="380"/>
      <c r="R10" s="375">
        <v>44678</v>
      </c>
      <c r="S10" s="376"/>
      <c r="T10" s="376"/>
      <c r="U10" s="376"/>
      <c r="V10" s="435"/>
      <c r="W10" s="563"/>
      <c r="X10" s="373"/>
      <c r="Y10" s="373"/>
      <c r="Z10" s="373"/>
      <c r="AA10" s="373"/>
      <c r="AB10" s="373"/>
      <c r="AC10" s="373"/>
      <c r="AD10" s="373"/>
      <c r="AE10" s="373"/>
      <c r="AF10" s="373"/>
      <c r="AG10" s="373"/>
      <c r="AH10" s="373"/>
      <c r="AI10" s="373"/>
      <c r="AJ10" s="373"/>
      <c r="AK10" s="373"/>
      <c r="AL10" s="564"/>
      <c r="AM10" s="479" t="s">
        <v>120</v>
      </c>
      <c r="AN10" s="379"/>
      <c r="AO10" s="379"/>
      <c r="AP10" s="379"/>
      <c r="AQ10" s="379"/>
      <c r="AR10" s="379"/>
      <c r="AS10" s="379"/>
      <c r="AT10" s="380"/>
      <c r="AU10" s="480" t="s">
        <v>121</v>
      </c>
      <c r="AV10" s="481"/>
      <c r="AW10" s="481"/>
      <c r="AX10" s="481"/>
      <c r="AY10" s="436" t="s">
        <v>122</v>
      </c>
      <c r="AZ10" s="437"/>
      <c r="BA10" s="437"/>
      <c r="BB10" s="437"/>
      <c r="BC10" s="437"/>
      <c r="BD10" s="437"/>
      <c r="BE10" s="437"/>
      <c r="BF10" s="437"/>
      <c r="BG10" s="437"/>
      <c r="BH10" s="437"/>
      <c r="BI10" s="437"/>
      <c r="BJ10" s="437"/>
      <c r="BK10" s="437"/>
      <c r="BL10" s="437"/>
      <c r="BM10" s="438"/>
      <c r="BN10" s="422">
        <v>4343</v>
      </c>
      <c r="BO10" s="423"/>
      <c r="BP10" s="423"/>
      <c r="BQ10" s="423"/>
      <c r="BR10" s="423"/>
      <c r="BS10" s="423"/>
      <c r="BT10" s="423"/>
      <c r="BU10" s="424"/>
      <c r="BV10" s="422">
        <v>4976</v>
      </c>
      <c r="BW10" s="423"/>
      <c r="BX10" s="423"/>
      <c r="BY10" s="423"/>
      <c r="BZ10" s="423"/>
      <c r="CA10" s="423"/>
      <c r="CB10" s="423"/>
      <c r="CC10" s="424"/>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124</v>
      </c>
      <c r="M11" s="384"/>
      <c r="N11" s="384"/>
      <c r="O11" s="384"/>
      <c r="P11" s="384"/>
      <c r="Q11" s="385"/>
      <c r="R11" s="551" t="s">
        <v>125</v>
      </c>
      <c r="S11" s="552"/>
      <c r="T11" s="552"/>
      <c r="U11" s="552"/>
      <c r="V11" s="553"/>
      <c r="W11" s="563"/>
      <c r="X11" s="373"/>
      <c r="Y11" s="373"/>
      <c r="Z11" s="373"/>
      <c r="AA11" s="373"/>
      <c r="AB11" s="373"/>
      <c r="AC11" s="373"/>
      <c r="AD11" s="373"/>
      <c r="AE11" s="373"/>
      <c r="AF11" s="373"/>
      <c r="AG11" s="373"/>
      <c r="AH11" s="373"/>
      <c r="AI11" s="373"/>
      <c r="AJ11" s="373"/>
      <c r="AK11" s="373"/>
      <c r="AL11" s="564"/>
      <c r="AM11" s="479" t="s">
        <v>126</v>
      </c>
      <c r="AN11" s="379"/>
      <c r="AO11" s="379"/>
      <c r="AP11" s="379"/>
      <c r="AQ11" s="379"/>
      <c r="AR11" s="379"/>
      <c r="AS11" s="379"/>
      <c r="AT11" s="380"/>
      <c r="AU11" s="480" t="s">
        <v>94</v>
      </c>
      <c r="AV11" s="481"/>
      <c r="AW11" s="481"/>
      <c r="AX11" s="481"/>
      <c r="AY11" s="436" t="s">
        <v>127</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108800</v>
      </c>
      <c r="BW11" s="423"/>
      <c r="BX11" s="423"/>
      <c r="BY11" s="423"/>
      <c r="BZ11" s="423"/>
      <c r="CA11" s="423"/>
      <c r="CB11" s="423"/>
      <c r="CC11" s="424"/>
      <c r="CD11" s="462" t="s">
        <v>128</v>
      </c>
      <c r="CE11" s="382"/>
      <c r="CF11" s="382"/>
      <c r="CG11" s="382"/>
      <c r="CH11" s="382"/>
      <c r="CI11" s="382"/>
      <c r="CJ11" s="382"/>
      <c r="CK11" s="382"/>
      <c r="CL11" s="382"/>
      <c r="CM11" s="382"/>
      <c r="CN11" s="382"/>
      <c r="CO11" s="382"/>
      <c r="CP11" s="382"/>
      <c r="CQ11" s="382"/>
      <c r="CR11" s="382"/>
      <c r="CS11" s="463"/>
      <c r="CT11" s="525" t="s">
        <v>129</v>
      </c>
      <c r="CU11" s="526"/>
      <c r="CV11" s="526"/>
      <c r="CW11" s="526"/>
      <c r="CX11" s="526"/>
      <c r="CY11" s="526"/>
      <c r="CZ11" s="526"/>
      <c r="DA11" s="527"/>
      <c r="DB11" s="525" t="s">
        <v>129</v>
      </c>
      <c r="DC11" s="526"/>
      <c r="DD11" s="526"/>
      <c r="DE11" s="526"/>
      <c r="DF11" s="526"/>
      <c r="DG11" s="526"/>
      <c r="DH11" s="526"/>
      <c r="DI11" s="527"/>
    </row>
    <row r="12" spans="1:119" ht="18.75" customHeight="1" x14ac:dyDescent="0.15">
      <c r="A12" s="178"/>
      <c r="B12" s="528" t="s">
        <v>130</v>
      </c>
      <c r="C12" s="529"/>
      <c r="D12" s="529"/>
      <c r="E12" s="529"/>
      <c r="F12" s="529"/>
      <c r="G12" s="529"/>
      <c r="H12" s="529"/>
      <c r="I12" s="529"/>
      <c r="J12" s="529"/>
      <c r="K12" s="530"/>
      <c r="L12" s="537" t="s">
        <v>131</v>
      </c>
      <c r="M12" s="538"/>
      <c r="N12" s="538"/>
      <c r="O12" s="538"/>
      <c r="P12" s="538"/>
      <c r="Q12" s="539"/>
      <c r="R12" s="540">
        <v>43878</v>
      </c>
      <c r="S12" s="541"/>
      <c r="T12" s="541"/>
      <c r="U12" s="541"/>
      <c r="V12" s="542"/>
      <c r="W12" s="543" t="s">
        <v>1</v>
      </c>
      <c r="X12" s="481"/>
      <c r="Y12" s="481"/>
      <c r="Z12" s="481"/>
      <c r="AA12" s="481"/>
      <c r="AB12" s="544"/>
      <c r="AC12" s="545" t="s">
        <v>132</v>
      </c>
      <c r="AD12" s="546"/>
      <c r="AE12" s="546"/>
      <c r="AF12" s="546"/>
      <c r="AG12" s="547"/>
      <c r="AH12" s="545" t="s">
        <v>133</v>
      </c>
      <c r="AI12" s="546"/>
      <c r="AJ12" s="546"/>
      <c r="AK12" s="546"/>
      <c r="AL12" s="548"/>
      <c r="AM12" s="479" t="s">
        <v>134</v>
      </c>
      <c r="AN12" s="379"/>
      <c r="AO12" s="379"/>
      <c r="AP12" s="379"/>
      <c r="AQ12" s="379"/>
      <c r="AR12" s="379"/>
      <c r="AS12" s="379"/>
      <c r="AT12" s="380"/>
      <c r="AU12" s="480" t="s">
        <v>102</v>
      </c>
      <c r="AV12" s="481"/>
      <c r="AW12" s="481"/>
      <c r="AX12" s="481"/>
      <c r="AY12" s="436" t="s">
        <v>135</v>
      </c>
      <c r="AZ12" s="437"/>
      <c r="BA12" s="437"/>
      <c r="BB12" s="437"/>
      <c r="BC12" s="437"/>
      <c r="BD12" s="437"/>
      <c r="BE12" s="437"/>
      <c r="BF12" s="437"/>
      <c r="BG12" s="437"/>
      <c r="BH12" s="437"/>
      <c r="BI12" s="437"/>
      <c r="BJ12" s="437"/>
      <c r="BK12" s="437"/>
      <c r="BL12" s="437"/>
      <c r="BM12" s="438"/>
      <c r="BN12" s="422">
        <v>1144320</v>
      </c>
      <c r="BO12" s="423"/>
      <c r="BP12" s="423"/>
      <c r="BQ12" s="423"/>
      <c r="BR12" s="423"/>
      <c r="BS12" s="423"/>
      <c r="BT12" s="423"/>
      <c r="BU12" s="424"/>
      <c r="BV12" s="422">
        <v>1196337</v>
      </c>
      <c r="BW12" s="423"/>
      <c r="BX12" s="423"/>
      <c r="BY12" s="423"/>
      <c r="BZ12" s="423"/>
      <c r="CA12" s="423"/>
      <c r="CB12" s="423"/>
      <c r="CC12" s="424"/>
      <c r="CD12" s="462" t="s">
        <v>136</v>
      </c>
      <c r="CE12" s="382"/>
      <c r="CF12" s="382"/>
      <c r="CG12" s="382"/>
      <c r="CH12" s="382"/>
      <c r="CI12" s="382"/>
      <c r="CJ12" s="382"/>
      <c r="CK12" s="382"/>
      <c r="CL12" s="382"/>
      <c r="CM12" s="382"/>
      <c r="CN12" s="382"/>
      <c r="CO12" s="382"/>
      <c r="CP12" s="382"/>
      <c r="CQ12" s="382"/>
      <c r="CR12" s="382"/>
      <c r="CS12" s="463"/>
      <c r="CT12" s="525" t="s">
        <v>137</v>
      </c>
      <c r="CU12" s="526"/>
      <c r="CV12" s="526"/>
      <c r="CW12" s="526"/>
      <c r="CX12" s="526"/>
      <c r="CY12" s="526"/>
      <c r="CZ12" s="526"/>
      <c r="DA12" s="527"/>
      <c r="DB12" s="525" t="s">
        <v>137</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138</v>
      </c>
      <c r="N13" s="507"/>
      <c r="O13" s="507"/>
      <c r="P13" s="507"/>
      <c r="Q13" s="508"/>
      <c r="R13" s="509">
        <v>43489</v>
      </c>
      <c r="S13" s="510"/>
      <c r="T13" s="510"/>
      <c r="U13" s="510"/>
      <c r="V13" s="511"/>
      <c r="W13" s="512" t="s">
        <v>139</v>
      </c>
      <c r="X13" s="408"/>
      <c r="Y13" s="408"/>
      <c r="Z13" s="408"/>
      <c r="AA13" s="408"/>
      <c r="AB13" s="409"/>
      <c r="AC13" s="375">
        <v>442</v>
      </c>
      <c r="AD13" s="376"/>
      <c r="AE13" s="376"/>
      <c r="AF13" s="376"/>
      <c r="AG13" s="377"/>
      <c r="AH13" s="375">
        <v>494</v>
      </c>
      <c r="AI13" s="376"/>
      <c r="AJ13" s="376"/>
      <c r="AK13" s="376"/>
      <c r="AL13" s="435"/>
      <c r="AM13" s="479" t="s">
        <v>140</v>
      </c>
      <c r="AN13" s="379"/>
      <c r="AO13" s="379"/>
      <c r="AP13" s="379"/>
      <c r="AQ13" s="379"/>
      <c r="AR13" s="379"/>
      <c r="AS13" s="379"/>
      <c r="AT13" s="380"/>
      <c r="AU13" s="480" t="s">
        <v>102</v>
      </c>
      <c r="AV13" s="481"/>
      <c r="AW13" s="481"/>
      <c r="AX13" s="481"/>
      <c r="AY13" s="436" t="s">
        <v>141</v>
      </c>
      <c r="AZ13" s="437"/>
      <c r="BA13" s="437"/>
      <c r="BB13" s="437"/>
      <c r="BC13" s="437"/>
      <c r="BD13" s="437"/>
      <c r="BE13" s="437"/>
      <c r="BF13" s="437"/>
      <c r="BG13" s="437"/>
      <c r="BH13" s="437"/>
      <c r="BI13" s="437"/>
      <c r="BJ13" s="437"/>
      <c r="BK13" s="437"/>
      <c r="BL13" s="437"/>
      <c r="BM13" s="438"/>
      <c r="BN13" s="422">
        <v>-1263574</v>
      </c>
      <c r="BO13" s="423"/>
      <c r="BP13" s="423"/>
      <c r="BQ13" s="423"/>
      <c r="BR13" s="423"/>
      <c r="BS13" s="423"/>
      <c r="BT13" s="423"/>
      <c r="BU13" s="424"/>
      <c r="BV13" s="422">
        <v>-990772</v>
      </c>
      <c r="BW13" s="423"/>
      <c r="BX13" s="423"/>
      <c r="BY13" s="423"/>
      <c r="BZ13" s="423"/>
      <c r="CA13" s="423"/>
      <c r="CB13" s="423"/>
      <c r="CC13" s="424"/>
      <c r="CD13" s="462" t="s">
        <v>142</v>
      </c>
      <c r="CE13" s="382"/>
      <c r="CF13" s="382"/>
      <c r="CG13" s="382"/>
      <c r="CH13" s="382"/>
      <c r="CI13" s="382"/>
      <c r="CJ13" s="382"/>
      <c r="CK13" s="382"/>
      <c r="CL13" s="382"/>
      <c r="CM13" s="382"/>
      <c r="CN13" s="382"/>
      <c r="CO13" s="382"/>
      <c r="CP13" s="382"/>
      <c r="CQ13" s="382"/>
      <c r="CR13" s="382"/>
      <c r="CS13" s="463"/>
      <c r="CT13" s="419">
        <v>-1.8</v>
      </c>
      <c r="CU13" s="420"/>
      <c r="CV13" s="420"/>
      <c r="CW13" s="420"/>
      <c r="CX13" s="420"/>
      <c r="CY13" s="420"/>
      <c r="CZ13" s="420"/>
      <c r="DA13" s="421"/>
      <c r="DB13" s="419">
        <v>-1.1000000000000001</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143</v>
      </c>
      <c r="M14" s="549"/>
      <c r="N14" s="549"/>
      <c r="O14" s="549"/>
      <c r="P14" s="549"/>
      <c r="Q14" s="550"/>
      <c r="R14" s="509">
        <v>43917</v>
      </c>
      <c r="S14" s="510"/>
      <c r="T14" s="510"/>
      <c r="U14" s="510"/>
      <c r="V14" s="511"/>
      <c r="W14" s="513"/>
      <c r="X14" s="411"/>
      <c r="Y14" s="411"/>
      <c r="Z14" s="411"/>
      <c r="AA14" s="411"/>
      <c r="AB14" s="412"/>
      <c r="AC14" s="502">
        <v>2.2999999999999998</v>
      </c>
      <c r="AD14" s="503"/>
      <c r="AE14" s="503"/>
      <c r="AF14" s="503"/>
      <c r="AG14" s="504"/>
      <c r="AH14" s="502">
        <v>2.4</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144</v>
      </c>
      <c r="CE14" s="460"/>
      <c r="CF14" s="460"/>
      <c r="CG14" s="460"/>
      <c r="CH14" s="460"/>
      <c r="CI14" s="460"/>
      <c r="CJ14" s="460"/>
      <c r="CK14" s="460"/>
      <c r="CL14" s="460"/>
      <c r="CM14" s="460"/>
      <c r="CN14" s="460"/>
      <c r="CO14" s="460"/>
      <c r="CP14" s="460"/>
      <c r="CQ14" s="460"/>
      <c r="CR14" s="460"/>
      <c r="CS14" s="461"/>
      <c r="CT14" s="519" t="s">
        <v>137</v>
      </c>
      <c r="CU14" s="520"/>
      <c r="CV14" s="520"/>
      <c r="CW14" s="520"/>
      <c r="CX14" s="520"/>
      <c r="CY14" s="520"/>
      <c r="CZ14" s="520"/>
      <c r="DA14" s="521"/>
      <c r="DB14" s="519" t="s">
        <v>137</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138</v>
      </c>
      <c r="N15" s="507"/>
      <c r="O15" s="507"/>
      <c r="P15" s="507"/>
      <c r="Q15" s="508"/>
      <c r="R15" s="509">
        <v>43518</v>
      </c>
      <c r="S15" s="510"/>
      <c r="T15" s="510"/>
      <c r="U15" s="510"/>
      <c r="V15" s="511"/>
      <c r="W15" s="512" t="s">
        <v>145</v>
      </c>
      <c r="X15" s="408"/>
      <c r="Y15" s="408"/>
      <c r="Z15" s="408"/>
      <c r="AA15" s="408"/>
      <c r="AB15" s="409"/>
      <c r="AC15" s="375">
        <v>5188</v>
      </c>
      <c r="AD15" s="376"/>
      <c r="AE15" s="376"/>
      <c r="AF15" s="376"/>
      <c r="AG15" s="377"/>
      <c r="AH15" s="375">
        <v>5782</v>
      </c>
      <c r="AI15" s="376"/>
      <c r="AJ15" s="376"/>
      <c r="AK15" s="376"/>
      <c r="AL15" s="435"/>
      <c r="AM15" s="479"/>
      <c r="AN15" s="379"/>
      <c r="AO15" s="379"/>
      <c r="AP15" s="379"/>
      <c r="AQ15" s="379"/>
      <c r="AR15" s="379"/>
      <c r="AS15" s="379"/>
      <c r="AT15" s="380"/>
      <c r="AU15" s="480"/>
      <c r="AV15" s="481"/>
      <c r="AW15" s="481"/>
      <c r="AX15" s="481"/>
      <c r="AY15" s="448" t="s">
        <v>146</v>
      </c>
      <c r="AZ15" s="449"/>
      <c r="BA15" s="449"/>
      <c r="BB15" s="449"/>
      <c r="BC15" s="449"/>
      <c r="BD15" s="449"/>
      <c r="BE15" s="449"/>
      <c r="BF15" s="449"/>
      <c r="BG15" s="449"/>
      <c r="BH15" s="449"/>
      <c r="BI15" s="449"/>
      <c r="BJ15" s="449"/>
      <c r="BK15" s="449"/>
      <c r="BL15" s="449"/>
      <c r="BM15" s="450"/>
      <c r="BN15" s="451">
        <v>5941535</v>
      </c>
      <c r="BO15" s="452"/>
      <c r="BP15" s="452"/>
      <c r="BQ15" s="452"/>
      <c r="BR15" s="452"/>
      <c r="BS15" s="452"/>
      <c r="BT15" s="452"/>
      <c r="BU15" s="453"/>
      <c r="BV15" s="451">
        <v>6119172</v>
      </c>
      <c r="BW15" s="452"/>
      <c r="BX15" s="452"/>
      <c r="BY15" s="452"/>
      <c r="BZ15" s="452"/>
      <c r="CA15" s="452"/>
      <c r="CB15" s="452"/>
      <c r="CC15" s="453"/>
      <c r="CD15" s="522" t="s">
        <v>147</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148</v>
      </c>
      <c r="M16" s="497"/>
      <c r="N16" s="497"/>
      <c r="O16" s="497"/>
      <c r="P16" s="497"/>
      <c r="Q16" s="498"/>
      <c r="R16" s="499" t="s">
        <v>149</v>
      </c>
      <c r="S16" s="500"/>
      <c r="T16" s="500"/>
      <c r="U16" s="500"/>
      <c r="V16" s="501"/>
      <c r="W16" s="513"/>
      <c r="X16" s="411"/>
      <c r="Y16" s="411"/>
      <c r="Z16" s="411"/>
      <c r="AA16" s="411"/>
      <c r="AB16" s="412"/>
      <c r="AC16" s="502">
        <v>26.8</v>
      </c>
      <c r="AD16" s="503"/>
      <c r="AE16" s="503"/>
      <c r="AF16" s="503"/>
      <c r="AG16" s="504"/>
      <c r="AH16" s="502">
        <v>28</v>
      </c>
      <c r="AI16" s="503"/>
      <c r="AJ16" s="503"/>
      <c r="AK16" s="503"/>
      <c r="AL16" s="505"/>
      <c r="AM16" s="479"/>
      <c r="AN16" s="379"/>
      <c r="AO16" s="379"/>
      <c r="AP16" s="379"/>
      <c r="AQ16" s="379"/>
      <c r="AR16" s="379"/>
      <c r="AS16" s="379"/>
      <c r="AT16" s="380"/>
      <c r="AU16" s="480"/>
      <c r="AV16" s="481"/>
      <c r="AW16" s="481"/>
      <c r="AX16" s="481"/>
      <c r="AY16" s="436" t="s">
        <v>150</v>
      </c>
      <c r="AZ16" s="437"/>
      <c r="BA16" s="437"/>
      <c r="BB16" s="437"/>
      <c r="BC16" s="437"/>
      <c r="BD16" s="437"/>
      <c r="BE16" s="437"/>
      <c r="BF16" s="437"/>
      <c r="BG16" s="437"/>
      <c r="BH16" s="437"/>
      <c r="BI16" s="437"/>
      <c r="BJ16" s="437"/>
      <c r="BK16" s="437"/>
      <c r="BL16" s="437"/>
      <c r="BM16" s="438"/>
      <c r="BN16" s="422">
        <v>7605757</v>
      </c>
      <c r="BO16" s="423"/>
      <c r="BP16" s="423"/>
      <c r="BQ16" s="423"/>
      <c r="BR16" s="423"/>
      <c r="BS16" s="423"/>
      <c r="BT16" s="423"/>
      <c r="BU16" s="424"/>
      <c r="BV16" s="422">
        <v>7405810</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151</v>
      </c>
      <c r="N17" s="516"/>
      <c r="O17" s="516"/>
      <c r="P17" s="516"/>
      <c r="Q17" s="517"/>
      <c r="R17" s="499" t="s">
        <v>149</v>
      </c>
      <c r="S17" s="500"/>
      <c r="T17" s="500"/>
      <c r="U17" s="500"/>
      <c r="V17" s="501"/>
      <c r="W17" s="512" t="s">
        <v>152</v>
      </c>
      <c r="X17" s="408"/>
      <c r="Y17" s="408"/>
      <c r="Z17" s="408"/>
      <c r="AA17" s="408"/>
      <c r="AB17" s="409"/>
      <c r="AC17" s="375">
        <v>13742</v>
      </c>
      <c r="AD17" s="376"/>
      <c r="AE17" s="376"/>
      <c r="AF17" s="376"/>
      <c r="AG17" s="377"/>
      <c r="AH17" s="375">
        <v>14401</v>
      </c>
      <c r="AI17" s="376"/>
      <c r="AJ17" s="376"/>
      <c r="AK17" s="376"/>
      <c r="AL17" s="435"/>
      <c r="AM17" s="479"/>
      <c r="AN17" s="379"/>
      <c r="AO17" s="379"/>
      <c r="AP17" s="379"/>
      <c r="AQ17" s="379"/>
      <c r="AR17" s="379"/>
      <c r="AS17" s="379"/>
      <c r="AT17" s="380"/>
      <c r="AU17" s="480"/>
      <c r="AV17" s="481"/>
      <c r="AW17" s="481"/>
      <c r="AX17" s="481"/>
      <c r="AY17" s="436" t="s">
        <v>153</v>
      </c>
      <c r="AZ17" s="437"/>
      <c r="BA17" s="437"/>
      <c r="BB17" s="437"/>
      <c r="BC17" s="437"/>
      <c r="BD17" s="437"/>
      <c r="BE17" s="437"/>
      <c r="BF17" s="437"/>
      <c r="BG17" s="437"/>
      <c r="BH17" s="437"/>
      <c r="BI17" s="437"/>
      <c r="BJ17" s="437"/>
      <c r="BK17" s="437"/>
      <c r="BL17" s="437"/>
      <c r="BM17" s="438"/>
      <c r="BN17" s="422">
        <v>7519124</v>
      </c>
      <c r="BO17" s="423"/>
      <c r="BP17" s="423"/>
      <c r="BQ17" s="423"/>
      <c r="BR17" s="423"/>
      <c r="BS17" s="423"/>
      <c r="BT17" s="423"/>
      <c r="BU17" s="424"/>
      <c r="BV17" s="422">
        <v>7754095</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154</v>
      </c>
      <c r="C18" s="473"/>
      <c r="D18" s="473"/>
      <c r="E18" s="474"/>
      <c r="F18" s="474"/>
      <c r="G18" s="474"/>
      <c r="H18" s="474"/>
      <c r="I18" s="474"/>
      <c r="J18" s="474"/>
      <c r="K18" s="474"/>
      <c r="L18" s="475">
        <v>60.45</v>
      </c>
      <c r="M18" s="475"/>
      <c r="N18" s="475"/>
      <c r="O18" s="475"/>
      <c r="P18" s="475"/>
      <c r="Q18" s="475"/>
      <c r="R18" s="476"/>
      <c r="S18" s="476"/>
      <c r="T18" s="476"/>
      <c r="U18" s="476"/>
      <c r="V18" s="477"/>
      <c r="W18" s="493"/>
      <c r="X18" s="494"/>
      <c r="Y18" s="494"/>
      <c r="Z18" s="494"/>
      <c r="AA18" s="494"/>
      <c r="AB18" s="518"/>
      <c r="AC18" s="392">
        <v>70.900000000000006</v>
      </c>
      <c r="AD18" s="393"/>
      <c r="AE18" s="393"/>
      <c r="AF18" s="393"/>
      <c r="AG18" s="478"/>
      <c r="AH18" s="392">
        <v>69.599999999999994</v>
      </c>
      <c r="AI18" s="393"/>
      <c r="AJ18" s="393"/>
      <c r="AK18" s="393"/>
      <c r="AL18" s="394"/>
      <c r="AM18" s="479"/>
      <c r="AN18" s="379"/>
      <c r="AO18" s="379"/>
      <c r="AP18" s="379"/>
      <c r="AQ18" s="379"/>
      <c r="AR18" s="379"/>
      <c r="AS18" s="379"/>
      <c r="AT18" s="380"/>
      <c r="AU18" s="480"/>
      <c r="AV18" s="481"/>
      <c r="AW18" s="481"/>
      <c r="AX18" s="481"/>
      <c r="AY18" s="436" t="s">
        <v>155</v>
      </c>
      <c r="AZ18" s="437"/>
      <c r="BA18" s="437"/>
      <c r="BB18" s="437"/>
      <c r="BC18" s="437"/>
      <c r="BD18" s="437"/>
      <c r="BE18" s="437"/>
      <c r="BF18" s="437"/>
      <c r="BG18" s="437"/>
      <c r="BH18" s="437"/>
      <c r="BI18" s="437"/>
      <c r="BJ18" s="437"/>
      <c r="BK18" s="437"/>
      <c r="BL18" s="437"/>
      <c r="BM18" s="438"/>
      <c r="BN18" s="422">
        <v>9646957</v>
      </c>
      <c r="BO18" s="423"/>
      <c r="BP18" s="423"/>
      <c r="BQ18" s="423"/>
      <c r="BR18" s="423"/>
      <c r="BS18" s="423"/>
      <c r="BT18" s="423"/>
      <c r="BU18" s="424"/>
      <c r="BV18" s="422">
        <v>9537239</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156</v>
      </c>
      <c r="C19" s="473"/>
      <c r="D19" s="473"/>
      <c r="E19" s="474"/>
      <c r="F19" s="474"/>
      <c r="G19" s="474"/>
      <c r="H19" s="474"/>
      <c r="I19" s="474"/>
      <c r="J19" s="474"/>
      <c r="K19" s="474"/>
      <c r="L19" s="482">
        <v>729</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157</v>
      </c>
      <c r="AZ19" s="437"/>
      <c r="BA19" s="437"/>
      <c r="BB19" s="437"/>
      <c r="BC19" s="437"/>
      <c r="BD19" s="437"/>
      <c r="BE19" s="437"/>
      <c r="BF19" s="437"/>
      <c r="BG19" s="437"/>
      <c r="BH19" s="437"/>
      <c r="BI19" s="437"/>
      <c r="BJ19" s="437"/>
      <c r="BK19" s="437"/>
      <c r="BL19" s="437"/>
      <c r="BM19" s="438"/>
      <c r="BN19" s="422">
        <v>14148251</v>
      </c>
      <c r="BO19" s="423"/>
      <c r="BP19" s="423"/>
      <c r="BQ19" s="423"/>
      <c r="BR19" s="423"/>
      <c r="BS19" s="423"/>
      <c r="BT19" s="423"/>
      <c r="BU19" s="424"/>
      <c r="BV19" s="422">
        <v>14163466</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158</v>
      </c>
      <c r="C20" s="473"/>
      <c r="D20" s="473"/>
      <c r="E20" s="474"/>
      <c r="F20" s="474"/>
      <c r="G20" s="474"/>
      <c r="H20" s="474"/>
      <c r="I20" s="474"/>
      <c r="J20" s="474"/>
      <c r="K20" s="474"/>
      <c r="L20" s="482">
        <v>17251</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159</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160</v>
      </c>
      <c r="C22" s="399"/>
      <c r="D22" s="400"/>
      <c r="E22" s="407" t="s">
        <v>1</v>
      </c>
      <c r="F22" s="408"/>
      <c r="G22" s="408"/>
      <c r="H22" s="408"/>
      <c r="I22" s="408"/>
      <c r="J22" s="408"/>
      <c r="K22" s="409"/>
      <c r="L22" s="407" t="s">
        <v>161</v>
      </c>
      <c r="M22" s="408"/>
      <c r="N22" s="408"/>
      <c r="O22" s="408"/>
      <c r="P22" s="409"/>
      <c r="Q22" s="413" t="s">
        <v>162</v>
      </c>
      <c r="R22" s="414"/>
      <c r="S22" s="414"/>
      <c r="T22" s="414"/>
      <c r="U22" s="414"/>
      <c r="V22" s="415"/>
      <c r="W22" s="464" t="s">
        <v>163</v>
      </c>
      <c r="X22" s="399"/>
      <c r="Y22" s="400"/>
      <c r="Z22" s="407" t="s">
        <v>1</v>
      </c>
      <c r="AA22" s="408"/>
      <c r="AB22" s="408"/>
      <c r="AC22" s="408"/>
      <c r="AD22" s="408"/>
      <c r="AE22" s="408"/>
      <c r="AF22" s="408"/>
      <c r="AG22" s="409"/>
      <c r="AH22" s="425" t="s">
        <v>164</v>
      </c>
      <c r="AI22" s="408"/>
      <c r="AJ22" s="408"/>
      <c r="AK22" s="408"/>
      <c r="AL22" s="409"/>
      <c r="AM22" s="425" t="s">
        <v>165</v>
      </c>
      <c r="AN22" s="426"/>
      <c r="AO22" s="426"/>
      <c r="AP22" s="426"/>
      <c r="AQ22" s="426"/>
      <c r="AR22" s="427"/>
      <c r="AS22" s="413" t="s">
        <v>162</v>
      </c>
      <c r="AT22" s="414"/>
      <c r="AU22" s="414"/>
      <c r="AV22" s="414"/>
      <c r="AW22" s="414"/>
      <c r="AX22" s="431"/>
      <c r="AY22" s="448" t="s">
        <v>166</v>
      </c>
      <c r="AZ22" s="449"/>
      <c r="BA22" s="449"/>
      <c r="BB22" s="449"/>
      <c r="BC22" s="449"/>
      <c r="BD22" s="449"/>
      <c r="BE22" s="449"/>
      <c r="BF22" s="449"/>
      <c r="BG22" s="449"/>
      <c r="BH22" s="449"/>
      <c r="BI22" s="449"/>
      <c r="BJ22" s="449"/>
      <c r="BK22" s="449"/>
      <c r="BL22" s="449"/>
      <c r="BM22" s="450"/>
      <c r="BN22" s="451">
        <v>12517697</v>
      </c>
      <c r="BO22" s="452"/>
      <c r="BP22" s="452"/>
      <c r="BQ22" s="452"/>
      <c r="BR22" s="452"/>
      <c r="BS22" s="452"/>
      <c r="BT22" s="452"/>
      <c r="BU22" s="453"/>
      <c r="BV22" s="451">
        <v>12114049</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167</v>
      </c>
      <c r="AZ23" s="437"/>
      <c r="BA23" s="437"/>
      <c r="BB23" s="437"/>
      <c r="BC23" s="437"/>
      <c r="BD23" s="437"/>
      <c r="BE23" s="437"/>
      <c r="BF23" s="437"/>
      <c r="BG23" s="437"/>
      <c r="BH23" s="437"/>
      <c r="BI23" s="437"/>
      <c r="BJ23" s="437"/>
      <c r="BK23" s="437"/>
      <c r="BL23" s="437"/>
      <c r="BM23" s="438"/>
      <c r="BN23" s="422">
        <v>9991899</v>
      </c>
      <c r="BO23" s="423"/>
      <c r="BP23" s="423"/>
      <c r="BQ23" s="423"/>
      <c r="BR23" s="423"/>
      <c r="BS23" s="423"/>
      <c r="BT23" s="423"/>
      <c r="BU23" s="424"/>
      <c r="BV23" s="422">
        <v>9979372</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168</v>
      </c>
      <c r="F24" s="379"/>
      <c r="G24" s="379"/>
      <c r="H24" s="379"/>
      <c r="I24" s="379"/>
      <c r="J24" s="379"/>
      <c r="K24" s="380"/>
      <c r="L24" s="375">
        <v>1</v>
      </c>
      <c r="M24" s="376"/>
      <c r="N24" s="376"/>
      <c r="O24" s="376"/>
      <c r="P24" s="377"/>
      <c r="Q24" s="375">
        <v>9500</v>
      </c>
      <c r="R24" s="376"/>
      <c r="S24" s="376"/>
      <c r="T24" s="376"/>
      <c r="U24" s="376"/>
      <c r="V24" s="377"/>
      <c r="W24" s="465"/>
      <c r="X24" s="402"/>
      <c r="Y24" s="403"/>
      <c r="Z24" s="378" t="s">
        <v>169</v>
      </c>
      <c r="AA24" s="379"/>
      <c r="AB24" s="379"/>
      <c r="AC24" s="379"/>
      <c r="AD24" s="379"/>
      <c r="AE24" s="379"/>
      <c r="AF24" s="379"/>
      <c r="AG24" s="380"/>
      <c r="AH24" s="375">
        <v>285</v>
      </c>
      <c r="AI24" s="376"/>
      <c r="AJ24" s="376"/>
      <c r="AK24" s="376"/>
      <c r="AL24" s="377"/>
      <c r="AM24" s="375">
        <v>790020</v>
      </c>
      <c r="AN24" s="376"/>
      <c r="AO24" s="376"/>
      <c r="AP24" s="376"/>
      <c r="AQ24" s="376"/>
      <c r="AR24" s="377"/>
      <c r="AS24" s="375">
        <v>2772</v>
      </c>
      <c r="AT24" s="376"/>
      <c r="AU24" s="376"/>
      <c r="AV24" s="376"/>
      <c r="AW24" s="376"/>
      <c r="AX24" s="435"/>
      <c r="AY24" s="395" t="s">
        <v>170</v>
      </c>
      <c r="AZ24" s="396"/>
      <c r="BA24" s="396"/>
      <c r="BB24" s="396"/>
      <c r="BC24" s="396"/>
      <c r="BD24" s="396"/>
      <c r="BE24" s="396"/>
      <c r="BF24" s="396"/>
      <c r="BG24" s="396"/>
      <c r="BH24" s="396"/>
      <c r="BI24" s="396"/>
      <c r="BJ24" s="396"/>
      <c r="BK24" s="396"/>
      <c r="BL24" s="396"/>
      <c r="BM24" s="397"/>
      <c r="BN24" s="422">
        <v>6716748</v>
      </c>
      <c r="BO24" s="423"/>
      <c r="BP24" s="423"/>
      <c r="BQ24" s="423"/>
      <c r="BR24" s="423"/>
      <c r="BS24" s="423"/>
      <c r="BT24" s="423"/>
      <c r="BU24" s="424"/>
      <c r="BV24" s="422">
        <v>6500104</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171</v>
      </c>
      <c r="F25" s="379"/>
      <c r="G25" s="379"/>
      <c r="H25" s="379"/>
      <c r="I25" s="379"/>
      <c r="J25" s="379"/>
      <c r="K25" s="380"/>
      <c r="L25" s="375">
        <v>1</v>
      </c>
      <c r="M25" s="376"/>
      <c r="N25" s="376"/>
      <c r="O25" s="376"/>
      <c r="P25" s="377"/>
      <c r="Q25" s="375">
        <v>7630</v>
      </c>
      <c r="R25" s="376"/>
      <c r="S25" s="376"/>
      <c r="T25" s="376"/>
      <c r="U25" s="376"/>
      <c r="V25" s="377"/>
      <c r="W25" s="465"/>
      <c r="X25" s="402"/>
      <c r="Y25" s="403"/>
      <c r="Z25" s="378" t="s">
        <v>172</v>
      </c>
      <c r="AA25" s="379"/>
      <c r="AB25" s="379"/>
      <c r="AC25" s="379"/>
      <c r="AD25" s="379"/>
      <c r="AE25" s="379"/>
      <c r="AF25" s="379"/>
      <c r="AG25" s="380"/>
      <c r="AH25" s="375" t="s">
        <v>137</v>
      </c>
      <c r="AI25" s="376"/>
      <c r="AJ25" s="376"/>
      <c r="AK25" s="376"/>
      <c r="AL25" s="377"/>
      <c r="AM25" s="375" t="s">
        <v>129</v>
      </c>
      <c r="AN25" s="376"/>
      <c r="AO25" s="376"/>
      <c r="AP25" s="376"/>
      <c r="AQ25" s="376"/>
      <c r="AR25" s="377"/>
      <c r="AS25" s="375" t="s">
        <v>137</v>
      </c>
      <c r="AT25" s="376"/>
      <c r="AU25" s="376"/>
      <c r="AV25" s="376"/>
      <c r="AW25" s="376"/>
      <c r="AX25" s="435"/>
      <c r="AY25" s="448" t="s">
        <v>173</v>
      </c>
      <c r="AZ25" s="449"/>
      <c r="BA25" s="449"/>
      <c r="BB25" s="449"/>
      <c r="BC25" s="449"/>
      <c r="BD25" s="449"/>
      <c r="BE25" s="449"/>
      <c r="BF25" s="449"/>
      <c r="BG25" s="449"/>
      <c r="BH25" s="449"/>
      <c r="BI25" s="449"/>
      <c r="BJ25" s="449"/>
      <c r="BK25" s="449"/>
      <c r="BL25" s="449"/>
      <c r="BM25" s="450"/>
      <c r="BN25" s="451">
        <v>1179002</v>
      </c>
      <c r="BO25" s="452"/>
      <c r="BP25" s="452"/>
      <c r="BQ25" s="452"/>
      <c r="BR25" s="452"/>
      <c r="BS25" s="452"/>
      <c r="BT25" s="452"/>
      <c r="BU25" s="453"/>
      <c r="BV25" s="451">
        <v>1340276</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174</v>
      </c>
      <c r="F26" s="379"/>
      <c r="G26" s="379"/>
      <c r="H26" s="379"/>
      <c r="I26" s="379"/>
      <c r="J26" s="379"/>
      <c r="K26" s="380"/>
      <c r="L26" s="375">
        <v>1</v>
      </c>
      <c r="M26" s="376"/>
      <c r="N26" s="376"/>
      <c r="O26" s="376"/>
      <c r="P26" s="377"/>
      <c r="Q26" s="375">
        <v>6640</v>
      </c>
      <c r="R26" s="376"/>
      <c r="S26" s="376"/>
      <c r="T26" s="376"/>
      <c r="U26" s="376"/>
      <c r="V26" s="377"/>
      <c r="W26" s="465"/>
      <c r="X26" s="402"/>
      <c r="Y26" s="403"/>
      <c r="Z26" s="378" t="s">
        <v>175</v>
      </c>
      <c r="AA26" s="433"/>
      <c r="AB26" s="433"/>
      <c r="AC26" s="433"/>
      <c r="AD26" s="433"/>
      <c r="AE26" s="433"/>
      <c r="AF26" s="433"/>
      <c r="AG26" s="434"/>
      <c r="AH26" s="375">
        <v>13</v>
      </c>
      <c r="AI26" s="376"/>
      <c r="AJ26" s="376"/>
      <c r="AK26" s="376"/>
      <c r="AL26" s="377"/>
      <c r="AM26" s="375">
        <v>38220</v>
      </c>
      <c r="AN26" s="376"/>
      <c r="AO26" s="376"/>
      <c r="AP26" s="376"/>
      <c r="AQ26" s="376"/>
      <c r="AR26" s="377"/>
      <c r="AS26" s="375">
        <v>2940</v>
      </c>
      <c r="AT26" s="376"/>
      <c r="AU26" s="376"/>
      <c r="AV26" s="376"/>
      <c r="AW26" s="376"/>
      <c r="AX26" s="435"/>
      <c r="AY26" s="462" t="s">
        <v>176</v>
      </c>
      <c r="AZ26" s="382"/>
      <c r="BA26" s="382"/>
      <c r="BB26" s="382"/>
      <c r="BC26" s="382"/>
      <c r="BD26" s="382"/>
      <c r="BE26" s="382"/>
      <c r="BF26" s="382"/>
      <c r="BG26" s="382"/>
      <c r="BH26" s="382"/>
      <c r="BI26" s="382"/>
      <c r="BJ26" s="382"/>
      <c r="BK26" s="382"/>
      <c r="BL26" s="382"/>
      <c r="BM26" s="463"/>
      <c r="BN26" s="422" t="s">
        <v>137</v>
      </c>
      <c r="BO26" s="423"/>
      <c r="BP26" s="423"/>
      <c r="BQ26" s="423"/>
      <c r="BR26" s="423"/>
      <c r="BS26" s="423"/>
      <c r="BT26" s="423"/>
      <c r="BU26" s="424"/>
      <c r="BV26" s="422" t="s">
        <v>137</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177</v>
      </c>
      <c r="F27" s="379"/>
      <c r="G27" s="379"/>
      <c r="H27" s="379"/>
      <c r="I27" s="379"/>
      <c r="J27" s="379"/>
      <c r="K27" s="380"/>
      <c r="L27" s="375">
        <v>1</v>
      </c>
      <c r="M27" s="376"/>
      <c r="N27" s="376"/>
      <c r="O27" s="376"/>
      <c r="P27" s="377"/>
      <c r="Q27" s="375">
        <v>4490</v>
      </c>
      <c r="R27" s="376"/>
      <c r="S27" s="376"/>
      <c r="T27" s="376"/>
      <c r="U27" s="376"/>
      <c r="V27" s="377"/>
      <c r="W27" s="465"/>
      <c r="X27" s="402"/>
      <c r="Y27" s="403"/>
      <c r="Z27" s="378" t="s">
        <v>178</v>
      </c>
      <c r="AA27" s="379"/>
      <c r="AB27" s="379"/>
      <c r="AC27" s="379"/>
      <c r="AD27" s="379"/>
      <c r="AE27" s="379"/>
      <c r="AF27" s="379"/>
      <c r="AG27" s="380"/>
      <c r="AH27" s="375">
        <v>1</v>
      </c>
      <c r="AI27" s="376"/>
      <c r="AJ27" s="376"/>
      <c r="AK27" s="376"/>
      <c r="AL27" s="377"/>
      <c r="AM27" s="375" t="s">
        <v>179</v>
      </c>
      <c r="AN27" s="376"/>
      <c r="AO27" s="376"/>
      <c r="AP27" s="376"/>
      <c r="AQ27" s="376"/>
      <c r="AR27" s="377"/>
      <c r="AS27" s="375" t="s">
        <v>179</v>
      </c>
      <c r="AT27" s="376"/>
      <c r="AU27" s="376"/>
      <c r="AV27" s="376"/>
      <c r="AW27" s="376"/>
      <c r="AX27" s="435"/>
      <c r="AY27" s="459" t="s">
        <v>180</v>
      </c>
      <c r="AZ27" s="460"/>
      <c r="BA27" s="460"/>
      <c r="BB27" s="460"/>
      <c r="BC27" s="460"/>
      <c r="BD27" s="460"/>
      <c r="BE27" s="460"/>
      <c r="BF27" s="460"/>
      <c r="BG27" s="460"/>
      <c r="BH27" s="460"/>
      <c r="BI27" s="460"/>
      <c r="BJ27" s="460"/>
      <c r="BK27" s="460"/>
      <c r="BL27" s="460"/>
      <c r="BM27" s="461"/>
      <c r="BN27" s="456">
        <v>378000</v>
      </c>
      <c r="BO27" s="457"/>
      <c r="BP27" s="457"/>
      <c r="BQ27" s="457"/>
      <c r="BR27" s="457"/>
      <c r="BS27" s="457"/>
      <c r="BT27" s="457"/>
      <c r="BU27" s="458"/>
      <c r="BV27" s="456">
        <v>378000</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181</v>
      </c>
      <c r="F28" s="379"/>
      <c r="G28" s="379"/>
      <c r="H28" s="379"/>
      <c r="I28" s="379"/>
      <c r="J28" s="379"/>
      <c r="K28" s="380"/>
      <c r="L28" s="375">
        <v>1</v>
      </c>
      <c r="M28" s="376"/>
      <c r="N28" s="376"/>
      <c r="O28" s="376"/>
      <c r="P28" s="377"/>
      <c r="Q28" s="375">
        <v>3850</v>
      </c>
      <c r="R28" s="376"/>
      <c r="S28" s="376"/>
      <c r="T28" s="376"/>
      <c r="U28" s="376"/>
      <c r="V28" s="377"/>
      <c r="W28" s="465"/>
      <c r="X28" s="402"/>
      <c r="Y28" s="403"/>
      <c r="Z28" s="378" t="s">
        <v>182</v>
      </c>
      <c r="AA28" s="379"/>
      <c r="AB28" s="379"/>
      <c r="AC28" s="379"/>
      <c r="AD28" s="379"/>
      <c r="AE28" s="379"/>
      <c r="AF28" s="379"/>
      <c r="AG28" s="380"/>
      <c r="AH28" s="375" t="s">
        <v>129</v>
      </c>
      <c r="AI28" s="376"/>
      <c r="AJ28" s="376"/>
      <c r="AK28" s="376"/>
      <c r="AL28" s="377"/>
      <c r="AM28" s="375" t="s">
        <v>137</v>
      </c>
      <c r="AN28" s="376"/>
      <c r="AO28" s="376"/>
      <c r="AP28" s="376"/>
      <c r="AQ28" s="376"/>
      <c r="AR28" s="377"/>
      <c r="AS28" s="375" t="s">
        <v>137</v>
      </c>
      <c r="AT28" s="376"/>
      <c r="AU28" s="376"/>
      <c r="AV28" s="376"/>
      <c r="AW28" s="376"/>
      <c r="AX28" s="435"/>
      <c r="AY28" s="439" t="s">
        <v>183</v>
      </c>
      <c r="AZ28" s="440"/>
      <c r="BA28" s="440"/>
      <c r="BB28" s="441"/>
      <c r="BC28" s="448" t="s">
        <v>48</v>
      </c>
      <c r="BD28" s="449"/>
      <c r="BE28" s="449"/>
      <c r="BF28" s="449"/>
      <c r="BG28" s="449"/>
      <c r="BH28" s="449"/>
      <c r="BI28" s="449"/>
      <c r="BJ28" s="449"/>
      <c r="BK28" s="449"/>
      <c r="BL28" s="449"/>
      <c r="BM28" s="450"/>
      <c r="BN28" s="451">
        <v>3690679</v>
      </c>
      <c r="BO28" s="452"/>
      <c r="BP28" s="452"/>
      <c r="BQ28" s="452"/>
      <c r="BR28" s="452"/>
      <c r="BS28" s="452"/>
      <c r="BT28" s="452"/>
      <c r="BU28" s="453"/>
      <c r="BV28" s="451">
        <v>4060656</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184</v>
      </c>
      <c r="F29" s="379"/>
      <c r="G29" s="379"/>
      <c r="H29" s="379"/>
      <c r="I29" s="379"/>
      <c r="J29" s="379"/>
      <c r="K29" s="380"/>
      <c r="L29" s="375">
        <v>16</v>
      </c>
      <c r="M29" s="376"/>
      <c r="N29" s="376"/>
      <c r="O29" s="376"/>
      <c r="P29" s="377"/>
      <c r="Q29" s="375">
        <v>3630</v>
      </c>
      <c r="R29" s="376"/>
      <c r="S29" s="376"/>
      <c r="T29" s="376"/>
      <c r="U29" s="376"/>
      <c r="V29" s="377"/>
      <c r="W29" s="466"/>
      <c r="X29" s="467"/>
      <c r="Y29" s="468"/>
      <c r="Z29" s="378" t="s">
        <v>185</v>
      </c>
      <c r="AA29" s="379"/>
      <c r="AB29" s="379"/>
      <c r="AC29" s="379"/>
      <c r="AD29" s="379"/>
      <c r="AE29" s="379"/>
      <c r="AF29" s="379"/>
      <c r="AG29" s="380"/>
      <c r="AH29" s="375">
        <v>286</v>
      </c>
      <c r="AI29" s="376"/>
      <c r="AJ29" s="376"/>
      <c r="AK29" s="376"/>
      <c r="AL29" s="377"/>
      <c r="AM29" s="375">
        <v>794556</v>
      </c>
      <c r="AN29" s="376"/>
      <c r="AO29" s="376"/>
      <c r="AP29" s="376"/>
      <c r="AQ29" s="376"/>
      <c r="AR29" s="377"/>
      <c r="AS29" s="375">
        <v>2778</v>
      </c>
      <c r="AT29" s="376"/>
      <c r="AU29" s="376"/>
      <c r="AV29" s="376"/>
      <c r="AW29" s="376"/>
      <c r="AX29" s="435"/>
      <c r="AY29" s="442"/>
      <c r="AZ29" s="443"/>
      <c r="BA29" s="443"/>
      <c r="BB29" s="444"/>
      <c r="BC29" s="436" t="s">
        <v>186</v>
      </c>
      <c r="BD29" s="437"/>
      <c r="BE29" s="437"/>
      <c r="BF29" s="437"/>
      <c r="BG29" s="437"/>
      <c r="BH29" s="437"/>
      <c r="BI29" s="437"/>
      <c r="BJ29" s="437"/>
      <c r="BK29" s="437"/>
      <c r="BL29" s="437"/>
      <c r="BM29" s="438"/>
      <c r="BN29" s="422">
        <v>652660</v>
      </c>
      <c r="BO29" s="423"/>
      <c r="BP29" s="423"/>
      <c r="BQ29" s="423"/>
      <c r="BR29" s="423"/>
      <c r="BS29" s="423"/>
      <c r="BT29" s="423"/>
      <c r="BU29" s="424"/>
      <c r="BV29" s="422">
        <v>651651</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187</v>
      </c>
      <c r="X30" s="390"/>
      <c r="Y30" s="390"/>
      <c r="Z30" s="390"/>
      <c r="AA30" s="390"/>
      <c r="AB30" s="390"/>
      <c r="AC30" s="390"/>
      <c r="AD30" s="390"/>
      <c r="AE30" s="390"/>
      <c r="AF30" s="390"/>
      <c r="AG30" s="391"/>
      <c r="AH30" s="392">
        <v>96</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5770372</v>
      </c>
      <c r="BO30" s="457"/>
      <c r="BP30" s="457"/>
      <c r="BQ30" s="457"/>
      <c r="BR30" s="457"/>
      <c r="BS30" s="457"/>
      <c r="BT30" s="457"/>
      <c r="BU30" s="458"/>
      <c r="BV30" s="456">
        <v>5252145</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188</v>
      </c>
      <c r="D32" s="381"/>
      <c r="E32" s="381"/>
      <c r="F32" s="381"/>
      <c r="G32" s="381"/>
      <c r="H32" s="381"/>
      <c r="I32" s="381"/>
      <c r="J32" s="381"/>
      <c r="K32" s="381"/>
      <c r="L32" s="381"/>
      <c r="M32" s="381"/>
      <c r="N32" s="381"/>
      <c r="O32" s="381"/>
      <c r="P32" s="381"/>
      <c r="Q32" s="381"/>
      <c r="R32" s="381"/>
      <c r="S32" s="381"/>
      <c r="U32" s="382" t="s">
        <v>189</v>
      </c>
      <c r="V32" s="382"/>
      <c r="W32" s="382"/>
      <c r="X32" s="382"/>
      <c r="Y32" s="382"/>
      <c r="Z32" s="382"/>
      <c r="AA32" s="382"/>
      <c r="AB32" s="382"/>
      <c r="AC32" s="382"/>
      <c r="AD32" s="382"/>
      <c r="AE32" s="382"/>
      <c r="AF32" s="382"/>
      <c r="AG32" s="382"/>
      <c r="AH32" s="382"/>
      <c r="AI32" s="382"/>
      <c r="AJ32" s="382"/>
      <c r="AK32" s="382"/>
      <c r="AM32" s="382" t="s">
        <v>190</v>
      </c>
      <c r="AN32" s="382"/>
      <c r="AO32" s="382"/>
      <c r="AP32" s="382"/>
      <c r="AQ32" s="382"/>
      <c r="AR32" s="382"/>
      <c r="AS32" s="382"/>
      <c r="AT32" s="382"/>
      <c r="AU32" s="382"/>
      <c r="AV32" s="382"/>
      <c r="AW32" s="382"/>
      <c r="AX32" s="382"/>
      <c r="AY32" s="382"/>
      <c r="AZ32" s="382"/>
      <c r="BA32" s="382"/>
      <c r="BB32" s="382"/>
      <c r="BC32" s="382"/>
      <c r="BE32" s="382" t="s">
        <v>191</v>
      </c>
      <c r="BF32" s="382"/>
      <c r="BG32" s="382"/>
      <c r="BH32" s="382"/>
      <c r="BI32" s="382"/>
      <c r="BJ32" s="382"/>
      <c r="BK32" s="382"/>
      <c r="BL32" s="382"/>
      <c r="BM32" s="382"/>
      <c r="BN32" s="382"/>
      <c r="BO32" s="382"/>
      <c r="BP32" s="382"/>
      <c r="BQ32" s="382"/>
      <c r="BR32" s="382"/>
      <c r="BS32" s="382"/>
      <c r="BT32" s="382"/>
      <c r="BU32" s="382"/>
      <c r="BW32" s="382" t="s">
        <v>192</v>
      </c>
      <c r="BX32" s="382"/>
      <c r="BY32" s="382"/>
      <c r="BZ32" s="382"/>
      <c r="CA32" s="382"/>
      <c r="CB32" s="382"/>
      <c r="CC32" s="382"/>
      <c r="CD32" s="382"/>
      <c r="CE32" s="382"/>
      <c r="CF32" s="382"/>
      <c r="CG32" s="382"/>
      <c r="CH32" s="382"/>
      <c r="CI32" s="382"/>
      <c r="CJ32" s="382"/>
      <c r="CK32" s="382"/>
      <c r="CL32" s="382"/>
      <c r="CM32" s="382"/>
      <c r="CO32" s="382" t="s">
        <v>193</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194</v>
      </c>
      <c r="D33" s="374"/>
      <c r="E33" s="373" t="s">
        <v>195</v>
      </c>
      <c r="F33" s="373"/>
      <c r="G33" s="373"/>
      <c r="H33" s="373"/>
      <c r="I33" s="373"/>
      <c r="J33" s="373"/>
      <c r="K33" s="373"/>
      <c r="L33" s="373"/>
      <c r="M33" s="373"/>
      <c r="N33" s="373"/>
      <c r="O33" s="373"/>
      <c r="P33" s="373"/>
      <c r="Q33" s="373"/>
      <c r="R33" s="373"/>
      <c r="S33" s="373"/>
      <c r="T33" s="203"/>
      <c r="U33" s="374" t="s">
        <v>194</v>
      </c>
      <c r="V33" s="374"/>
      <c r="W33" s="373" t="s">
        <v>195</v>
      </c>
      <c r="X33" s="373"/>
      <c r="Y33" s="373"/>
      <c r="Z33" s="373"/>
      <c r="AA33" s="373"/>
      <c r="AB33" s="373"/>
      <c r="AC33" s="373"/>
      <c r="AD33" s="373"/>
      <c r="AE33" s="373"/>
      <c r="AF33" s="373"/>
      <c r="AG33" s="373"/>
      <c r="AH33" s="373"/>
      <c r="AI33" s="373"/>
      <c r="AJ33" s="373"/>
      <c r="AK33" s="373"/>
      <c r="AL33" s="203"/>
      <c r="AM33" s="374" t="s">
        <v>194</v>
      </c>
      <c r="AN33" s="374"/>
      <c r="AO33" s="373" t="s">
        <v>195</v>
      </c>
      <c r="AP33" s="373"/>
      <c r="AQ33" s="373"/>
      <c r="AR33" s="373"/>
      <c r="AS33" s="373"/>
      <c r="AT33" s="373"/>
      <c r="AU33" s="373"/>
      <c r="AV33" s="373"/>
      <c r="AW33" s="373"/>
      <c r="AX33" s="373"/>
      <c r="AY33" s="373"/>
      <c r="AZ33" s="373"/>
      <c r="BA33" s="373"/>
      <c r="BB33" s="373"/>
      <c r="BC33" s="373"/>
      <c r="BD33" s="204"/>
      <c r="BE33" s="373" t="s">
        <v>196</v>
      </c>
      <c r="BF33" s="373"/>
      <c r="BG33" s="373" t="s">
        <v>197</v>
      </c>
      <c r="BH33" s="373"/>
      <c r="BI33" s="373"/>
      <c r="BJ33" s="373"/>
      <c r="BK33" s="373"/>
      <c r="BL33" s="373"/>
      <c r="BM33" s="373"/>
      <c r="BN33" s="373"/>
      <c r="BO33" s="373"/>
      <c r="BP33" s="373"/>
      <c r="BQ33" s="373"/>
      <c r="BR33" s="373"/>
      <c r="BS33" s="373"/>
      <c r="BT33" s="373"/>
      <c r="BU33" s="373"/>
      <c r="BV33" s="204"/>
      <c r="BW33" s="374" t="s">
        <v>196</v>
      </c>
      <c r="BX33" s="374"/>
      <c r="BY33" s="373" t="s">
        <v>198</v>
      </c>
      <c r="BZ33" s="373"/>
      <c r="CA33" s="373"/>
      <c r="CB33" s="373"/>
      <c r="CC33" s="373"/>
      <c r="CD33" s="373"/>
      <c r="CE33" s="373"/>
      <c r="CF33" s="373"/>
      <c r="CG33" s="373"/>
      <c r="CH33" s="373"/>
      <c r="CI33" s="373"/>
      <c r="CJ33" s="373"/>
      <c r="CK33" s="373"/>
      <c r="CL33" s="373"/>
      <c r="CM33" s="373"/>
      <c r="CN33" s="203"/>
      <c r="CO33" s="374" t="s">
        <v>199</v>
      </c>
      <c r="CP33" s="374"/>
      <c r="CQ33" s="373" t="s">
        <v>200</v>
      </c>
      <c r="CR33" s="373"/>
      <c r="CS33" s="373"/>
      <c r="CT33" s="373"/>
      <c r="CU33" s="373"/>
      <c r="CV33" s="373"/>
      <c r="CW33" s="373"/>
      <c r="CX33" s="373"/>
      <c r="CY33" s="373"/>
      <c r="CZ33" s="373"/>
      <c r="DA33" s="373"/>
      <c r="DB33" s="373"/>
      <c r="DC33" s="373"/>
      <c r="DD33" s="373"/>
      <c r="DE33" s="373"/>
      <c r="DF33" s="203"/>
      <c r="DG33" s="372" t="s">
        <v>201</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国民健康保険事業特別会計</v>
      </c>
      <c r="X34" s="371"/>
      <c r="Y34" s="371"/>
      <c r="Z34" s="371"/>
      <c r="AA34" s="371"/>
      <c r="AB34" s="371"/>
      <c r="AC34" s="371"/>
      <c r="AD34" s="371"/>
      <c r="AE34" s="371"/>
      <c r="AF34" s="371"/>
      <c r="AG34" s="371"/>
      <c r="AH34" s="371"/>
      <c r="AI34" s="371"/>
      <c r="AJ34" s="371"/>
      <c r="AK34" s="371"/>
      <c r="AL34" s="178"/>
      <c r="AM34" s="370">
        <f>IF(AO34="","",MAX(C34:D43,U34:V43)+1)</f>
        <v>5</v>
      </c>
      <c r="AN34" s="370"/>
      <c r="AO34" s="371" t="str">
        <f>IF('各会計、関係団体の財政状況及び健全化判断比率'!B31="","",'各会計、関係団体の財政状況及び健全化判断比率'!B31)</f>
        <v>水道事業会計</v>
      </c>
      <c r="AP34" s="371"/>
      <c r="AQ34" s="371"/>
      <c r="AR34" s="371"/>
      <c r="AS34" s="371"/>
      <c r="AT34" s="371"/>
      <c r="AU34" s="371"/>
      <c r="AV34" s="371"/>
      <c r="AW34" s="371"/>
      <c r="AX34" s="371"/>
      <c r="AY34" s="371"/>
      <c r="AZ34" s="371"/>
      <c r="BA34" s="371"/>
      <c r="BB34" s="371"/>
      <c r="BC34" s="371"/>
      <c r="BD34" s="178"/>
      <c r="BE34" s="370">
        <f>IF(BG34="","",MAX(C34:D43,U34:V43,AM34:AN43)+1)</f>
        <v>8</v>
      </c>
      <c r="BF34" s="370"/>
      <c r="BG34" s="371" t="str">
        <f>IF('各会計、関係団体の財政状況及び健全化判断比率'!B34="","",'各会計、関係団体の財政状況及び健全化判断比率'!B34)</f>
        <v>矢野目西地区土地区画整理事業特別会計</v>
      </c>
      <c r="BH34" s="371"/>
      <c r="BI34" s="371"/>
      <c r="BJ34" s="371"/>
      <c r="BK34" s="371"/>
      <c r="BL34" s="371"/>
      <c r="BM34" s="371"/>
      <c r="BN34" s="371"/>
      <c r="BO34" s="371"/>
      <c r="BP34" s="371"/>
      <c r="BQ34" s="371"/>
      <c r="BR34" s="371"/>
      <c r="BS34" s="371"/>
      <c r="BT34" s="371"/>
      <c r="BU34" s="371"/>
      <c r="BV34" s="178"/>
      <c r="BW34" s="370">
        <f>IF(BY34="","",MAX(C34:D43,U34:V43,AM34:AN43,BE34:BF43)+1)</f>
        <v>9</v>
      </c>
      <c r="BX34" s="370"/>
      <c r="BY34" s="371" t="str">
        <f>IF('各会計、関係団体の財政状況及び健全化判断比率'!B68="","",'各会計、関係団体の財政状況及び健全化判断比率'!B68)</f>
        <v>亘理名取共立衛生処理組合</v>
      </c>
      <c r="BZ34" s="371"/>
      <c r="CA34" s="371"/>
      <c r="CB34" s="371"/>
      <c r="CC34" s="371"/>
      <c r="CD34" s="371"/>
      <c r="CE34" s="371"/>
      <c r="CF34" s="371"/>
      <c r="CG34" s="371"/>
      <c r="CH34" s="371"/>
      <c r="CI34" s="371"/>
      <c r="CJ34" s="371"/>
      <c r="CK34" s="371"/>
      <c r="CL34" s="371"/>
      <c r="CM34" s="371"/>
      <c r="CN34" s="178"/>
      <c r="CO34" s="370">
        <f>IF(CQ34="","",MAX(C34:D43,U34:V43,AM34:AN43,BE34:BF43,BW34:BX43)+1)</f>
        <v>15</v>
      </c>
      <c r="CP34" s="370"/>
      <c r="CQ34" s="371" t="str">
        <f>IF('各会計、関係団体の財政状況及び健全化判断比率'!BS7="","",'各会計、関係団体の財政状況及び健全化判断比率'!BS7)</f>
        <v>(株)エフエムいわぬま</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介護保険事業特別会計</v>
      </c>
      <c r="X35" s="371"/>
      <c r="Y35" s="371"/>
      <c r="Z35" s="371"/>
      <c r="AA35" s="371"/>
      <c r="AB35" s="371"/>
      <c r="AC35" s="371"/>
      <c r="AD35" s="371"/>
      <c r="AE35" s="371"/>
      <c r="AF35" s="371"/>
      <c r="AG35" s="371"/>
      <c r="AH35" s="371"/>
      <c r="AI35" s="371"/>
      <c r="AJ35" s="371"/>
      <c r="AK35" s="371"/>
      <c r="AL35" s="178"/>
      <c r="AM35" s="370">
        <f t="shared" ref="AM35:AM43" si="0">IF(AO35="","",AM34+1)</f>
        <v>6</v>
      </c>
      <c r="AN35" s="370"/>
      <c r="AO35" s="371" t="str">
        <f>IF('各会計、関係団体の財政状況及び健全化判断比率'!B32="","",'各会計、関係団体の財政状況及び健全化判断比率'!B32)</f>
        <v>下水道事業会計</v>
      </c>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10</v>
      </c>
      <c r="BX35" s="370"/>
      <c r="BY35" s="371" t="str">
        <f>IF('各会計、関係団体の財政状況及び健全化判断比率'!B69="","",'各会計、関係団体の財政状況及び健全化判断比率'!B69)</f>
        <v>宮城県市町村職員退職手当組合</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4</v>
      </c>
      <c r="V36" s="370"/>
      <c r="W36" s="371" t="str">
        <f>IF('各会計、関係団体の財政状況及び健全化判断比率'!B30="","",'各会計、関係団体の財政状況及び健全化判断比率'!B30)</f>
        <v>後期高齢者医療特別会計</v>
      </c>
      <c r="X36" s="371"/>
      <c r="Y36" s="371"/>
      <c r="Z36" s="371"/>
      <c r="AA36" s="371"/>
      <c r="AB36" s="371"/>
      <c r="AC36" s="371"/>
      <c r="AD36" s="371"/>
      <c r="AE36" s="371"/>
      <c r="AF36" s="371"/>
      <c r="AG36" s="371"/>
      <c r="AH36" s="371"/>
      <c r="AI36" s="371"/>
      <c r="AJ36" s="371"/>
      <c r="AK36" s="371"/>
      <c r="AL36" s="178"/>
      <c r="AM36" s="370">
        <f t="shared" si="0"/>
        <v>7</v>
      </c>
      <c r="AN36" s="370"/>
      <c r="AO36" s="371" t="str">
        <f>IF('各会計、関係団体の財政状況及び健全化判断比率'!B33="","",'各会計、関係団体の財政状況及び健全化判断比率'!B33)</f>
        <v>特定公共下水道事業会計</v>
      </c>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11</v>
      </c>
      <c r="BX36" s="370"/>
      <c r="BY36" s="371" t="str">
        <f>IF('各会計、関係団体の財政状況及び健全化判断比率'!B70="","",'各会計、関係団体の財政状況及び健全化判断比率'!B70)</f>
        <v>宮城県市町村非常勤消防団員補償報償組合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12</v>
      </c>
      <c r="BX37" s="370"/>
      <c r="BY37" s="371" t="str">
        <f>IF('各会計、関係団体の財政状況及び健全化判断比率'!B71="","",'各会計、関係団体の財政状況及び健全化判断比率'!B71)</f>
        <v>宮城県市町村自治振興センター</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13</v>
      </c>
      <c r="BX38" s="370"/>
      <c r="BY38" s="371" t="str">
        <f>IF('各会計、関係団体の財政状況及び健全化判断比率'!B72="","",'各会計、関係団体の財政状況及び健全化判断比率'!B72)</f>
        <v>宮城県後期高齢者医療広域連合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14</v>
      </c>
      <c r="BX39" s="370"/>
      <c r="BY39" s="371" t="str">
        <f>IF('各会計、関係団体の財政状況及び健全化判断比率'!B73="","",'各会計、関係団体の財政状況及び健全化判断比率'!B73)</f>
        <v>亘理地区行政事務組合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t="str">
        <f t="shared" si="2"/>
        <v/>
      </c>
      <c r="BX40" s="370"/>
      <c r="BY40" s="371" t="str">
        <f>IF('各会計、関係団体の財政状況及び健全化判断比率'!B74="","",'各会計、関係団体の財政状況及び健全化判断比率'!B74)</f>
        <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367" t="s">
        <v>203</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204</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205</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206</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207</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208</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209</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1242" t="s">
        <v>587</v>
      </c>
      <c r="F53" s="1242"/>
      <c r="G53" s="1242"/>
      <c r="H53" s="1242"/>
      <c r="I53" s="1242"/>
      <c r="J53" s="1242"/>
      <c r="K53" s="1242"/>
      <c r="L53" s="1242"/>
      <c r="M53" s="1242"/>
      <c r="N53" s="1242"/>
      <c r="O53" s="1242"/>
      <c r="P53" s="1242"/>
      <c r="Q53" s="1242"/>
      <c r="R53" s="1242"/>
      <c r="S53" s="1242"/>
      <c r="T53" s="1242"/>
      <c r="U53" s="1242"/>
      <c r="V53" s="1242"/>
      <c r="W53" s="1242"/>
      <c r="X53" s="1242"/>
      <c r="Y53" s="1242"/>
      <c r="Z53" s="1242"/>
      <c r="AA53" s="1242"/>
      <c r="AB53" s="1242"/>
      <c r="AC53" s="1242"/>
      <c r="AD53" s="1242"/>
      <c r="AE53" s="1242"/>
      <c r="AF53" s="1242"/>
      <c r="AG53" s="1242"/>
      <c r="AH53" s="1242"/>
      <c r="AI53" s="1242"/>
      <c r="AJ53" s="1242"/>
      <c r="AK53" s="1242"/>
      <c r="AL53" s="1242"/>
      <c r="AM53" s="1242"/>
      <c r="AN53" s="1242"/>
      <c r="AO53" s="1242"/>
      <c r="AP53" s="1242"/>
      <c r="AQ53" s="1242"/>
      <c r="AR53" s="1242"/>
      <c r="AS53" s="1242"/>
      <c r="AT53" s="1242"/>
      <c r="AU53" s="1242"/>
      <c r="AV53" s="1242"/>
      <c r="AW53" s="1242"/>
      <c r="AX53" s="1242"/>
      <c r="AY53" s="1242"/>
      <c r="AZ53" s="1242"/>
      <c r="BA53" s="1242"/>
      <c r="BB53" s="1242"/>
      <c r="BC53" s="1242"/>
      <c r="BD53" s="1242"/>
      <c r="BE53" s="1242"/>
      <c r="BF53" s="1242"/>
      <c r="BG53" s="1242"/>
      <c r="BH53" s="1242"/>
      <c r="BI53" s="1242"/>
      <c r="BJ53" s="1242"/>
      <c r="BK53" s="1242"/>
      <c r="BL53" s="1242"/>
      <c r="BM53" s="1242"/>
      <c r="BN53" s="1242"/>
      <c r="BO53" s="1242"/>
      <c r="BP53" s="1242"/>
      <c r="BQ53" s="1242"/>
      <c r="BR53" s="1242"/>
      <c r="BS53" s="1242"/>
      <c r="BT53" s="1242"/>
      <c r="BU53" s="1242"/>
      <c r="BV53" s="1242"/>
      <c r="BW53" s="1242"/>
      <c r="BX53" s="1242"/>
      <c r="BY53" s="1242"/>
      <c r="BZ53" s="1242"/>
      <c r="CA53" s="1242"/>
      <c r="CB53" s="1242"/>
      <c r="CC53" s="1242"/>
      <c r="CD53" s="1242"/>
      <c r="CE53" s="1242"/>
      <c r="CF53" s="1242"/>
      <c r="CG53" s="1242"/>
      <c r="CH53" s="1242"/>
      <c r="CI53" s="1242"/>
      <c r="CJ53" s="1242"/>
      <c r="CK53" s="1242"/>
      <c r="CL53" s="1242"/>
      <c r="CM53" s="1242"/>
      <c r="CN53" s="1242"/>
      <c r="CO53" s="1242"/>
      <c r="CP53" s="1242"/>
      <c r="CQ53" s="1242"/>
      <c r="CR53" s="1242"/>
      <c r="CS53" s="1242"/>
      <c r="CT53" s="1242"/>
      <c r="CU53" s="1242"/>
      <c r="CV53" s="1242"/>
      <c r="CW53" s="1242"/>
      <c r="CX53" s="1242"/>
      <c r="CY53" s="1242"/>
      <c r="CZ53" s="1242"/>
      <c r="DA53" s="1242"/>
      <c r="DB53" s="1242"/>
      <c r="DC53" s="1242"/>
      <c r="DD53" s="1242"/>
      <c r="DE53" s="1242"/>
      <c r="DF53" s="1242"/>
      <c r="DG53" s="1242"/>
      <c r="DH53" s="1242"/>
      <c r="DI53" s="1242"/>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181" t="s">
        <v>555</v>
      </c>
      <c r="D34" s="1181"/>
      <c r="E34" s="1182"/>
      <c r="F34" s="32">
        <v>15.65</v>
      </c>
      <c r="G34" s="33">
        <v>13.72</v>
      </c>
      <c r="H34" s="33">
        <v>14.89</v>
      </c>
      <c r="I34" s="33">
        <v>15.61</v>
      </c>
      <c r="J34" s="34">
        <v>13.88</v>
      </c>
      <c r="K34" s="22"/>
      <c r="L34" s="22"/>
      <c r="M34" s="22"/>
      <c r="N34" s="22"/>
      <c r="O34" s="22"/>
      <c r="P34" s="22"/>
    </row>
    <row r="35" spans="1:16" ht="39" customHeight="1" x14ac:dyDescent="0.15">
      <c r="A35" s="22"/>
      <c r="B35" s="35"/>
      <c r="C35" s="1175" t="s">
        <v>556</v>
      </c>
      <c r="D35" s="1176"/>
      <c r="E35" s="1177"/>
      <c r="F35" s="36">
        <v>10.19</v>
      </c>
      <c r="G35" s="37">
        <v>10.24</v>
      </c>
      <c r="H35" s="37">
        <v>9.7200000000000006</v>
      </c>
      <c r="I35" s="37">
        <v>10.83</v>
      </c>
      <c r="J35" s="38">
        <v>11.8</v>
      </c>
      <c r="K35" s="22"/>
      <c r="L35" s="22"/>
      <c r="M35" s="22"/>
      <c r="N35" s="22"/>
      <c r="O35" s="22"/>
      <c r="P35" s="22"/>
    </row>
    <row r="36" spans="1:16" ht="39" customHeight="1" x14ac:dyDescent="0.15">
      <c r="A36" s="22"/>
      <c r="B36" s="35"/>
      <c r="C36" s="1175" t="s">
        <v>557</v>
      </c>
      <c r="D36" s="1176"/>
      <c r="E36" s="1177"/>
      <c r="F36" s="36">
        <v>12.1</v>
      </c>
      <c r="G36" s="37">
        <v>11.08</v>
      </c>
      <c r="H36" s="37">
        <v>8.9700000000000006</v>
      </c>
      <c r="I36" s="37">
        <v>9.0299999999999994</v>
      </c>
      <c r="J36" s="38">
        <v>9.2200000000000006</v>
      </c>
      <c r="K36" s="22"/>
      <c r="L36" s="22"/>
      <c r="M36" s="22"/>
      <c r="N36" s="22"/>
      <c r="O36" s="22"/>
      <c r="P36" s="22"/>
    </row>
    <row r="37" spans="1:16" ht="39" customHeight="1" x14ac:dyDescent="0.15">
      <c r="A37" s="22"/>
      <c r="B37" s="35"/>
      <c r="C37" s="1175" t="s">
        <v>558</v>
      </c>
      <c r="D37" s="1176"/>
      <c r="E37" s="1177"/>
      <c r="F37" s="36" t="s">
        <v>504</v>
      </c>
      <c r="G37" s="37" t="s">
        <v>504</v>
      </c>
      <c r="H37" s="37" t="s">
        <v>504</v>
      </c>
      <c r="I37" s="37">
        <v>4.42</v>
      </c>
      <c r="J37" s="38">
        <v>3.78</v>
      </c>
      <c r="K37" s="22"/>
      <c r="L37" s="22"/>
      <c r="M37" s="22"/>
      <c r="N37" s="22"/>
      <c r="O37" s="22"/>
      <c r="P37" s="22"/>
    </row>
    <row r="38" spans="1:16" ht="39" customHeight="1" x14ac:dyDescent="0.15">
      <c r="A38" s="22"/>
      <c r="B38" s="35"/>
      <c r="C38" s="1175" t="s">
        <v>559</v>
      </c>
      <c r="D38" s="1176"/>
      <c r="E38" s="1177"/>
      <c r="F38" s="36">
        <v>0</v>
      </c>
      <c r="G38" s="37">
        <v>0</v>
      </c>
      <c r="H38" s="37">
        <v>1.22</v>
      </c>
      <c r="I38" s="37">
        <v>3.83</v>
      </c>
      <c r="J38" s="38">
        <v>3.48</v>
      </c>
      <c r="K38" s="22"/>
      <c r="L38" s="22"/>
      <c r="M38" s="22"/>
      <c r="N38" s="22"/>
      <c r="O38" s="22"/>
      <c r="P38" s="22"/>
    </row>
    <row r="39" spans="1:16" ht="39" customHeight="1" x14ac:dyDescent="0.15">
      <c r="A39" s="22"/>
      <c r="B39" s="35"/>
      <c r="C39" s="1175" t="s">
        <v>560</v>
      </c>
      <c r="D39" s="1176"/>
      <c r="E39" s="1177"/>
      <c r="F39" s="36">
        <v>1.71</v>
      </c>
      <c r="G39" s="37">
        <v>1.57</v>
      </c>
      <c r="H39" s="37">
        <v>1.32</v>
      </c>
      <c r="I39" s="37">
        <v>2</v>
      </c>
      <c r="J39" s="38">
        <v>1.48</v>
      </c>
      <c r="K39" s="22"/>
      <c r="L39" s="22"/>
      <c r="M39" s="22"/>
      <c r="N39" s="22"/>
      <c r="O39" s="22"/>
      <c r="P39" s="22"/>
    </row>
    <row r="40" spans="1:16" ht="39" customHeight="1" x14ac:dyDescent="0.15">
      <c r="A40" s="22"/>
      <c r="B40" s="35"/>
      <c r="C40" s="1175" t="s">
        <v>561</v>
      </c>
      <c r="D40" s="1176"/>
      <c r="E40" s="1177"/>
      <c r="F40" s="36">
        <v>6.01</v>
      </c>
      <c r="G40" s="37">
        <v>1.19</v>
      </c>
      <c r="H40" s="37">
        <v>0.83</v>
      </c>
      <c r="I40" s="37">
        <v>1.3</v>
      </c>
      <c r="J40" s="38">
        <v>0.93</v>
      </c>
      <c r="K40" s="22"/>
      <c r="L40" s="22"/>
      <c r="M40" s="22"/>
      <c r="N40" s="22"/>
      <c r="O40" s="22"/>
      <c r="P40" s="22"/>
    </row>
    <row r="41" spans="1:16" ht="39" customHeight="1" x14ac:dyDescent="0.15">
      <c r="A41" s="22"/>
      <c r="B41" s="35"/>
      <c r="C41" s="1175" t="s">
        <v>562</v>
      </c>
      <c r="D41" s="1176"/>
      <c r="E41" s="1177"/>
      <c r="F41" s="36">
        <v>0.13</v>
      </c>
      <c r="G41" s="37">
        <v>0.17</v>
      </c>
      <c r="H41" s="37">
        <v>0.08</v>
      </c>
      <c r="I41" s="37">
        <v>0.09</v>
      </c>
      <c r="J41" s="38">
        <v>0.12</v>
      </c>
      <c r="K41" s="22"/>
      <c r="L41" s="22"/>
      <c r="M41" s="22"/>
      <c r="N41" s="22"/>
      <c r="O41" s="22"/>
      <c r="P41" s="22"/>
    </row>
    <row r="42" spans="1:16" ht="39" customHeight="1" x14ac:dyDescent="0.15">
      <c r="A42" s="22"/>
      <c r="B42" s="39"/>
      <c r="C42" s="1175" t="s">
        <v>563</v>
      </c>
      <c r="D42" s="1176"/>
      <c r="E42" s="1177"/>
      <c r="F42" s="36" t="s">
        <v>504</v>
      </c>
      <c r="G42" s="37" t="s">
        <v>504</v>
      </c>
      <c r="H42" s="37" t="s">
        <v>504</v>
      </c>
      <c r="I42" s="37" t="s">
        <v>504</v>
      </c>
      <c r="J42" s="38" t="s">
        <v>504</v>
      </c>
      <c r="K42" s="22"/>
      <c r="L42" s="22"/>
      <c r="M42" s="22"/>
      <c r="N42" s="22"/>
      <c r="O42" s="22"/>
      <c r="P42" s="22"/>
    </row>
    <row r="43" spans="1:16" ht="39" customHeight="1" thickBot="1" x14ac:dyDescent="0.2">
      <c r="A43" s="22"/>
      <c r="B43" s="40"/>
      <c r="C43" s="1178" t="s">
        <v>564</v>
      </c>
      <c r="D43" s="1179"/>
      <c r="E43" s="1180"/>
      <c r="F43" s="41">
        <v>1.18</v>
      </c>
      <c r="G43" s="42">
        <v>8.4499999999999993</v>
      </c>
      <c r="H43" s="42">
        <v>4.0599999999999996</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MVZCOucvbDuzhVQX01AnP/EyVQ4A9DebEEAroDhBLANHsKgkp//hHJXEEiIdx1wmDz2ohj0Zcc8YPI8tFShkg==" saltValue="8rFe13OfZmpQrzn7kTd2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01" t="s">
        <v>11</v>
      </c>
      <c r="C45" s="1202"/>
      <c r="D45" s="58"/>
      <c r="E45" s="1207" t="s">
        <v>12</v>
      </c>
      <c r="F45" s="1207"/>
      <c r="G45" s="1207"/>
      <c r="H45" s="1207"/>
      <c r="I45" s="1207"/>
      <c r="J45" s="1208"/>
      <c r="K45" s="59">
        <v>1175</v>
      </c>
      <c r="L45" s="60">
        <v>987</v>
      </c>
      <c r="M45" s="60">
        <v>913</v>
      </c>
      <c r="N45" s="60">
        <v>1086</v>
      </c>
      <c r="O45" s="61">
        <v>1025</v>
      </c>
      <c r="P45" s="48"/>
      <c r="Q45" s="48"/>
      <c r="R45" s="48"/>
      <c r="S45" s="48"/>
      <c r="T45" s="48"/>
      <c r="U45" s="48"/>
    </row>
    <row r="46" spans="1:21" ht="30.75" customHeight="1" x14ac:dyDescent="0.15">
      <c r="A46" s="48"/>
      <c r="B46" s="1203"/>
      <c r="C46" s="1204"/>
      <c r="D46" s="62"/>
      <c r="E46" s="1185" t="s">
        <v>13</v>
      </c>
      <c r="F46" s="1185"/>
      <c r="G46" s="1185"/>
      <c r="H46" s="1185"/>
      <c r="I46" s="1185"/>
      <c r="J46" s="1186"/>
      <c r="K46" s="63" t="s">
        <v>504</v>
      </c>
      <c r="L46" s="64" t="s">
        <v>504</v>
      </c>
      <c r="M46" s="64" t="s">
        <v>504</v>
      </c>
      <c r="N46" s="64" t="s">
        <v>504</v>
      </c>
      <c r="O46" s="65" t="s">
        <v>504</v>
      </c>
      <c r="P46" s="48"/>
      <c r="Q46" s="48"/>
      <c r="R46" s="48"/>
      <c r="S46" s="48"/>
      <c r="T46" s="48"/>
      <c r="U46" s="48"/>
    </row>
    <row r="47" spans="1:21" ht="30.75" customHeight="1" x14ac:dyDescent="0.15">
      <c r="A47" s="48"/>
      <c r="B47" s="1203"/>
      <c r="C47" s="1204"/>
      <c r="D47" s="62"/>
      <c r="E47" s="1185" t="s">
        <v>14</v>
      </c>
      <c r="F47" s="1185"/>
      <c r="G47" s="1185"/>
      <c r="H47" s="1185"/>
      <c r="I47" s="1185"/>
      <c r="J47" s="1186"/>
      <c r="K47" s="63" t="s">
        <v>504</v>
      </c>
      <c r="L47" s="64" t="s">
        <v>504</v>
      </c>
      <c r="M47" s="64" t="s">
        <v>504</v>
      </c>
      <c r="N47" s="64" t="s">
        <v>504</v>
      </c>
      <c r="O47" s="65" t="s">
        <v>504</v>
      </c>
      <c r="P47" s="48"/>
      <c r="Q47" s="48"/>
      <c r="R47" s="48"/>
      <c r="S47" s="48"/>
      <c r="T47" s="48"/>
      <c r="U47" s="48"/>
    </row>
    <row r="48" spans="1:21" ht="30.75" customHeight="1" x14ac:dyDescent="0.15">
      <c r="A48" s="48"/>
      <c r="B48" s="1203"/>
      <c r="C48" s="1204"/>
      <c r="D48" s="62"/>
      <c r="E48" s="1185" t="s">
        <v>15</v>
      </c>
      <c r="F48" s="1185"/>
      <c r="G48" s="1185"/>
      <c r="H48" s="1185"/>
      <c r="I48" s="1185"/>
      <c r="J48" s="1186"/>
      <c r="K48" s="63">
        <v>77</v>
      </c>
      <c r="L48" s="64">
        <v>679</v>
      </c>
      <c r="M48" s="64">
        <v>158</v>
      </c>
      <c r="N48" s="64">
        <v>181</v>
      </c>
      <c r="O48" s="65">
        <v>153</v>
      </c>
      <c r="P48" s="48"/>
      <c r="Q48" s="48"/>
      <c r="R48" s="48"/>
      <c r="S48" s="48"/>
      <c r="T48" s="48"/>
      <c r="U48" s="48"/>
    </row>
    <row r="49" spans="1:21" ht="30.75" customHeight="1" x14ac:dyDescent="0.15">
      <c r="A49" s="48"/>
      <c r="B49" s="1203"/>
      <c r="C49" s="1204"/>
      <c r="D49" s="62"/>
      <c r="E49" s="1185" t="s">
        <v>16</v>
      </c>
      <c r="F49" s="1185"/>
      <c r="G49" s="1185"/>
      <c r="H49" s="1185"/>
      <c r="I49" s="1185"/>
      <c r="J49" s="1186"/>
      <c r="K49" s="63">
        <v>12</v>
      </c>
      <c r="L49" s="64">
        <v>21</v>
      </c>
      <c r="M49" s="64">
        <v>36</v>
      </c>
      <c r="N49" s="64">
        <v>36</v>
      </c>
      <c r="O49" s="65">
        <v>73</v>
      </c>
      <c r="P49" s="48"/>
      <c r="Q49" s="48"/>
      <c r="R49" s="48"/>
      <c r="S49" s="48"/>
      <c r="T49" s="48"/>
      <c r="U49" s="48"/>
    </row>
    <row r="50" spans="1:21" ht="30.75" customHeight="1" x14ac:dyDescent="0.15">
      <c r="A50" s="48"/>
      <c r="B50" s="1203"/>
      <c r="C50" s="1204"/>
      <c r="D50" s="62"/>
      <c r="E50" s="1185" t="s">
        <v>17</v>
      </c>
      <c r="F50" s="1185"/>
      <c r="G50" s="1185"/>
      <c r="H50" s="1185"/>
      <c r="I50" s="1185"/>
      <c r="J50" s="1186"/>
      <c r="K50" s="63">
        <v>0</v>
      </c>
      <c r="L50" s="64">
        <v>0</v>
      </c>
      <c r="M50" s="64">
        <v>0</v>
      </c>
      <c r="N50" s="64">
        <v>0</v>
      </c>
      <c r="O50" s="65">
        <v>0</v>
      </c>
      <c r="P50" s="48"/>
      <c r="Q50" s="48"/>
      <c r="R50" s="48"/>
      <c r="S50" s="48"/>
      <c r="T50" s="48"/>
      <c r="U50" s="48"/>
    </row>
    <row r="51" spans="1:21" ht="30.75" customHeight="1" x14ac:dyDescent="0.15">
      <c r="A51" s="48"/>
      <c r="B51" s="1205"/>
      <c r="C51" s="1206"/>
      <c r="D51" s="66"/>
      <c r="E51" s="1185" t="s">
        <v>18</v>
      </c>
      <c r="F51" s="1185"/>
      <c r="G51" s="1185"/>
      <c r="H51" s="1185"/>
      <c r="I51" s="1185"/>
      <c r="J51" s="1186"/>
      <c r="K51" s="63" t="s">
        <v>504</v>
      </c>
      <c r="L51" s="64" t="s">
        <v>504</v>
      </c>
      <c r="M51" s="64" t="s">
        <v>504</v>
      </c>
      <c r="N51" s="64" t="s">
        <v>504</v>
      </c>
      <c r="O51" s="65" t="s">
        <v>504</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1333</v>
      </c>
      <c r="L52" s="64">
        <v>1616</v>
      </c>
      <c r="M52" s="64">
        <v>1347</v>
      </c>
      <c r="N52" s="64">
        <v>1425</v>
      </c>
      <c r="O52" s="65">
        <v>1361</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-69</v>
      </c>
      <c r="L53" s="69">
        <v>71</v>
      </c>
      <c r="M53" s="69">
        <v>-240</v>
      </c>
      <c r="N53" s="69">
        <v>-122</v>
      </c>
      <c r="O53" s="70">
        <v>-110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191" t="s">
        <v>25</v>
      </c>
      <c r="C57" s="1192"/>
      <c r="D57" s="1195" t="s">
        <v>26</v>
      </c>
      <c r="E57" s="1196"/>
      <c r="F57" s="1196"/>
      <c r="G57" s="1196"/>
      <c r="H57" s="1196"/>
      <c r="I57" s="1196"/>
      <c r="J57" s="1197"/>
      <c r="K57" s="83" t="s">
        <v>571</v>
      </c>
      <c r="L57" s="84" t="s">
        <v>571</v>
      </c>
      <c r="M57" s="84" t="s">
        <v>571</v>
      </c>
      <c r="N57" s="84" t="s">
        <v>571</v>
      </c>
      <c r="O57" s="85" t="s">
        <v>571</v>
      </c>
    </row>
    <row r="58" spans="1:21" ht="31.5" customHeight="1" thickBot="1" x14ac:dyDescent="0.2">
      <c r="B58" s="1193"/>
      <c r="C58" s="1194"/>
      <c r="D58" s="1198" t="s">
        <v>27</v>
      </c>
      <c r="E58" s="1199"/>
      <c r="F58" s="1199"/>
      <c r="G58" s="1199"/>
      <c r="H58" s="1199"/>
      <c r="I58" s="1199"/>
      <c r="J58" s="1200"/>
      <c r="K58" s="86" t="s">
        <v>571</v>
      </c>
      <c r="L58" s="87" t="s">
        <v>571</v>
      </c>
      <c r="M58" s="87" t="s">
        <v>571</v>
      </c>
      <c r="N58" s="87" t="s">
        <v>571</v>
      </c>
      <c r="O58" s="88" t="s">
        <v>571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25uWoWSbt64cHUl9NQh+ARHDA67dssUkOk3ADXQvkg4/NmgdcKJBTvUCi7vHarTEmLfUonL2jtJXABBmhsE6g==" saltValue="mNDNeOvqP/rmw8aAJwhLW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545</v>
      </c>
      <c r="J40" s="100" t="s">
        <v>546</v>
      </c>
      <c r="K40" s="100" t="s">
        <v>547</v>
      </c>
      <c r="L40" s="100" t="s">
        <v>548</v>
      </c>
      <c r="M40" s="101" t="s">
        <v>549</v>
      </c>
    </row>
    <row r="41" spans="2:13" ht="27.75" customHeight="1" x14ac:dyDescent="0.15">
      <c r="B41" s="1221" t="s">
        <v>30</v>
      </c>
      <c r="C41" s="1222"/>
      <c r="D41" s="102"/>
      <c r="E41" s="1223" t="s">
        <v>31</v>
      </c>
      <c r="F41" s="1223"/>
      <c r="G41" s="1223"/>
      <c r="H41" s="1224"/>
      <c r="I41" s="351">
        <v>10596</v>
      </c>
      <c r="J41" s="352">
        <v>11460</v>
      </c>
      <c r="K41" s="352">
        <v>11657</v>
      </c>
      <c r="L41" s="352">
        <v>12099</v>
      </c>
      <c r="M41" s="353">
        <v>12518</v>
      </c>
    </row>
    <row r="42" spans="2:13" ht="27.75" customHeight="1" x14ac:dyDescent="0.15">
      <c r="B42" s="1211"/>
      <c r="C42" s="1212"/>
      <c r="D42" s="103"/>
      <c r="E42" s="1215" t="s">
        <v>32</v>
      </c>
      <c r="F42" s="1215"/>
      <c r="G42" s="1215"/>
      <c r="H42" s="1216"/>
      <c r="I42" s="354" t="s">
        <v>504</v>
      </c>
      <c r="J42" s="355" t="s">
        <v>504</v>
      </c>
      <c r="K42" s="355" t="s">
        <v>504</v>
      </c>
      <c r="L42" s="355" t="s">
        <v>504</v>
      </c>
      <c r="M42" s="356" t="s">
        <v>504</v>
      </c>
    </row>
    <row r="43" spans="2:13" ht="27.75" customHeight="1" x14ac:dyDescent="0.15">
      <c r="B43" s="1211"/>
      <c r="C43" s="1212"/>
      <c r="D43" s="103"/>
      <c r="E43" s="1215" t="s">
        <v>33</v>
      </c>
      <c r="F43" s="1215"/>
      <c r="G43" s="1215"/>
      <c r="H43" s="1216"/>
      <c r="I43" s="354">
        <v>1352</v>
      </c>
      <c r="J43" s="355">
        <v>3033</v>
      </c>
      <c r="K43" s="355">
        <v>2281</v>
      </c>
      <c r="L43" s="355">
        <v>2404</v>
      </c>
      <c r="M43" s="356">
        <v>1233</v>
      </c>
    </row>
    <row r="44" spans="2:13" ht="27.75" customHeight="1" x14ac:dyDescent="0.15">
      <c r="B44" s="1211"/>
      <c r="C44" s="1212"/>
      <c r="D44" s="103"/>
      <c r="E44" s="1215" t="s">
        <v>34</v>
      </c>
      <c r="F44" s="1215"/>
      <c r="G44" s="1215"/>
      <c r="H44" s="1216"/>
      <c r="I44" s="354">
        <v>287</v>
      </c>
      <c r="J44" s="355">
        <v>272</v>
      </c>
      <c r="K44" s="355">
        <v>506</v>
      </c>
      <c r="L44" s="355">
        <v>534</v>
      </c>
      <c r="M44" s="356">
        <v>474</v>
      </c>
    </row>
    <row r="45" spans="2:13" ht="27.75" customHeight="1" x14ac:dyDescent="0.15">
      <c r="B45" s="1211"/>
      <c r="C45" s="1212"/>
      <c r="D45" s="103"/>
      <c r="E45" s="1215" t="s">
        <v>35</v>
      </c>
      <c r="F45" s="1215"/>
      <c r="G45" s="1215"/>
      <c r="H45" s="1216"/>
      <c r="I45" s="354">
        <v>2211</v>
      </c>
      <c r="J45" s="355">
        <v>1703</v>
      </c>
      <c r="K45" s="355">
        <v>1616</v>
      </c>
      <c r="L45" s="355">
        <v>1509</v>
      </c>
      <c r="M45" s="356">
        <v>1474</v>
      </c>
    </row>
    <row r="46" spans="2:13" ht="27.75" customHeight="1" x14ac:dyDescent="0.15">
      <c r="B46" s="1211"/>
      <c r="C46" s="1212"/>
      <c r="D46" s="104"/>
      <c r="E46" s="1215" t="s">
        <v>36</v>
      </c>
      <c r="F46" s="1215"/>
      <c r="G46" s="1215"/>
      <c r="H46" s="1216"/>
      <c r="I46" s="354">
        <v>448</v>
      </c>
      <c r="J46" s="355">
        <v>462</v>
      </c>
      <c r="K46" s="355" t="s">
        <v>504</v>
      </c>
      <c r="L46" s="355" t="s">
        <v>504</v>
      </c>
      <c r="M46" s="356" t="s">
        <v>504</v>
      </c>
    </row>
    <row r="47" spans="2:13" ht="27.75" customHeight="1" x14ac:dyDescent="0.15">
      <c r="B47" s="1211"/>
      <c r="C47" s="1212"/>
      <c r="D47" s="105"/>
      <c r="E47" s="1225" t="s">
        <v>37</v>
      </c>
      <c r="F47" s="1226"/>
      <c r="G47" s="1226"/>
      <c r="H47" s="1227"/>
      <c r="I47" s="354" t="s">
        <v>504</v>
      </c>
      <c r="J47" s="355" t="s">
        <v>504</v>
      </c>
      <c r="K47" s="355" t="s">
        <v>504</v>
      </c>
      <c r="L47" s="355" t="s">
        <v>504</v>
      </c>
      <c r="M47" s="356" t="s">
        <v>504</v>
      </c>
    </row>
    <row r="48" spans="2:13" ht="27.75" customHeight="1" x14ac:dyDescent="0.15">
      <c r="B48" s="1211"/>
      <c r="C48" s="1212"/>
      <c r="D48" s="103"/>
      <c r="E48" s="1215" t="s">
        <v>38</v>
      </c>
      <c r="F48" s="1215"/>
      <c r="G48" s="1215"/>
      <c r="H48" s="1216"/>
      <c r="I48" s="354" t="s">
        <v>504</v>
      </c>
      <c r="J48" s="355" t="s">
        <v>504</v>
      </c>
      <c r="K48" s="355" t="s">
        <v>504</v>
      </c>
      <c r="L48" s="355" t="s">
        <v>504</v>
      </c>
      <c r="M48" s="356" t="s">
        <v>504</v>
      </c>
    </row>
    <row r="49" spans="2:13" ht="27.75" customHeight="1" x14ac:dyDescent="0.15">
      <c r="B49" s="1213"/>
      <c r="C49" s="1214"/>
      <c r="D49" s="103"/>
      <c r="E49" s="1215" t="s">
        <v>39</v>
      </c>
      <c r="F49" s="1215"/>
      <c r="G49" s="1215"/>
      <c r="H49" s="1216"/>
      <c r="I49" s="354" t="s">
        <v>504</v>
      </c>
      <c r="J49" s="355" t="s">
        <v>504</v>
      </c>
      <c r="K49" s="355" t="s">
        <v>504</v>
      </c>
      <c r="L49" s="355" t="s">
        <v>504</v>
      </c>
      <c r="M49" s="356" t="s">
        <v>504</v>
      </c>
    </row>
    <row r="50" spans="2:13" ht="27.75" customHeight="1" x14ac:dyDescent="0.15">
      <c r="B50" s="1209" t="s">
        <v>40</v>
      </c>
      <c r="C50" s="1210"/>
      <c r="D50" s="106"/>
      <c r="E50" s="1215" t="s">
        <v>41</v>
      </c>
      <c r="F50" s="1215"/>
      <c r="G50" s="1215"/>
      <c r="H50" s="1216"/>
      <c r="I50" s="354">
        <v>11800</v>
      </c>
      <c r="J50" s="355">
        <v>8706</v>
      </c>
      <c r="K50" s="355">
        <v>11141</v>
      </c>
      <c r="L50" s="355">
        <v>11153</v>
      </c>
      <c r="M50" s="356">
        <v>10989</v>
      </c>
    </row>
    <row r="51" spans="2:13" ht="27.75" customHeight="1" x14ac:dyDescent="0.15">
      <c r="B51" s="1211"/>
      <c r="C51" s="1212"/>
      <c r="D51" s="103"/>
      <c r="E51" s="1215" t="s">
        <v>42</v>
      </c>
      <c r="F51" s="1215"/>
      <c r="G51" s="1215"/>
      <c r="H51" s="1216"/>
      <c r="I51" s="354">
        <v>1941</v>
      </c>
      <c r="J51" s="355">
        <v>3458</v>
      </c>
      <c r="K51" s="355">
        <v>2675</v>
      </c>
      <c r="L51" s="355">
        <v>3172</v>
      </c>
      <c r="M51" s="356">
        <v>2399</v>
      </c>
    </row>
    <row r="52" spans="2:13" ht="27.75" customHeight="1" x14ac:dyDescent="0.15">
      <c r="B52" s="1213"/>
      <c r="C52" s="1214"/>
      <c r="D52" s="103"/>
      <c r="E52" s="1215" t="s">
        <v>43</v>
      </c>
      <c r="F52" s="1215"/>
      <c r="G52" s="1215"/>
      <c r="H52" s="1216"/>
      <c r="I52" s="354">
        <v>12297</v>
      </c>
      <c r="J52" s="355">
        <v>12401</v>
      </c>
      <c r="K52" s="355">
        <v>12761</v>
      </c>
      <c r="L52" s="355">
        <v>12826</v>
      </c>
      <c r="M52" s="356">
        <v>12756</v>
      </c>
    </row>
    <row r="53" spans="2:13" ht="27.75" customHeight="1" thickBot="1" x14ac:dyDescent="0.2">
      <c r="B53" s="1217" t="s">
        <v>44</v>
      </c>
      <c r="C53" s="1218"/>
      <c r="D53" s="107"/>
      <c r="E53" s="1219" t="s">
        <v>45</v>
      </c>
      <c r="F53" s="1219"/>
      <c r="G53" s="1219"/>
      <c r="H53" s="1220"/>
      <c r="I53" s="357">
        <v>-11143</v>
      </c>
      <c r="J53" s="358">
        <v>-7635</v>
      </c>
      <c r="K53" s="358">
        <v>-10518</v>
      </c>
      <c r="L53" s="358">
        <v>-10605</v>
      </c>
      <c r="M53" s="359">
        <v>-10445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fu1rDAsKYPvDC2fcrzR+WCnWRyoMZmv4fCUKyNOTUp5Y+CKeXNeMPYoFPGzOOI6Ylmup+bNcjmajGFLIFjrnpw==" saltValue="k7vZndBfrXhutO5o2RLQL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547</v>
      </c>
      <c r="G54" s="116" t="s">
        <v>548</v>
      </c>
      <c r="H54" s="117" t="s">
        <v>549</v>
      </c>
    </row>
    <row r="55" spans="2:8" ht="52.5" customHeight="1" x14ac:dyDescent="0.15">
      <c r="B55" s="118"/>
      <c r="C55" s="1236" t="s">
        <v>48</v>
      </c>
      <c r="D55" s="1236"/>
      <c r="E55" s="1237"/>
      <c r="F55" s="119">
        <v>4532</v>
      </c>
      <c r="G55" s="119">
        <v>4061</v>
      </c>
      <c r="H55" s="120">
        <v>3691</v>
      </c>
    </row>
    <row r="56" spans="2:8" ht="52.5" customHeight="1" x14ac:dyDescent="0.15">
      <c r="B56" s="121"/>
      <c r="C56" s="1238" t="s">
        <v>49</v>
      </c>
      <c r="D56" s="1238"/>
      <c r="E56" s="1239"/>
      <c r="F56" s="122">
        <v>649</v>
      </c>
      <c r="G56" s="122">
        <v>652</v>
      </c>
      <c r="H56" s="123">
        <v>653</v>
      </c>
    </row>
    <row r="57" spans="2:8" ht="53.25" customHeight="1" x14ac:dyDescent="0.15">
      <c r="B57" s="121"/>
      <c r="C57" s="1240" t="s">
        <v>50</v>
      </c>
      <c r="D57" s="1240"/>
      <c r="E57" s="1241"/>
      <c r="F57" s="124">
        <v>6654</v>
      </c>
      <c r="G57" s="124">
        <v>5252</v>
      </c>
      <c r="H57" s="125">
        <v>5770</v>
      </c>
    </row>
    <row r="58" spans="2:8" ht="45.75" customHeight="1" x14ac:dyDescent="0.15">
      <c r="B58" s="126"/>
      <c r="C58" s="1228" t="s">
        <v>581</v>
      </c>
      <c r="D58" s="1229"/>
      <c r="E58" s="1230"/>
      <c r="F58" s="127">
        <v>3789</v>
      </c>
      <c r="G58" s="127">
        <v>4223</v>
      </c>
      <c r="H58" s="128">
        <v>4175</v>
      </c>
    </row>
    <row r="59" spans="2:8" ht="45.75" customHeight="1" x14ac:dyDescent="0.15">
      <c r="B59" s="126"/>
      <c r="C59" s="1228" t="s">
        <v>582</v>
      </c>
      <c r="D59" s="1229"/>
      <c r="E59" s="1230"/>
      <c r="F59" s="127">
        <v>202</v>
      </c>
      <c r="G59" s="127">
        <v>202</v>
      </c>
      <c r="H59" s="128">
        <v>699</v>
      </c>
    </row>
    <row r="60" spans="2:8" ht="45.75" customHeight="1" x14ac:dyDescent="0.15">
      <c r="B60" s="126"/>
      <c r="C60" s="1228" t="s">
        <v>583</v>
      </c>
      <c r="D60" s="1229"/>
      <c r="E60" s="1230"/>
      <c r="F60" s="127">
        <v>319</v>
      </c>
      <c r="G60" s="127">
        <v>305</v>
      </c>
      <c r="H60" s="128">
        <v>305</v>
      </c>
    </row>
    <row r="61" spans="2:8" ht="45.75" customHeight="1" x14ac:dyDescent="0.15">
      <c r="B61" s="126"/>
      <c r="C61" s="1228" t="s">
        <v>584</v>
      </c>
      <c r="D61" s="1229"/>
      <c r="E61" s="1230"/>
      <c r="F61" s="127">
        <v>376</v>
      </c>
      <c r="G61" s="127">
        <v>262</v>
      </c>
      <c r="H61" s="128">
        <v>207</v>
      </c>
    </row>
    <row r="62" spans="2:8" ht="45.75" customHeight="1" thickBot="1" x14ac:dyDescent="0.2">
      <c r="B62" s="129"/>
      <c r="C62" s="1231" t="s">
        <v>585</v>
      </c>
      <c r="D62" s="1232"/>
      <c r="E62" s="1233"/>
      <c r="F62" s="130">
        <v>39</v>
      </c>
      <c r="G62" s="130">
        <v>78</v>
      </c>
      <c r="H62" s="131">
        <v>198</v>
      </c>
    </row>
    <row r="63" spans="2:8" ht="52.5" customHeight="1" thickBot="1" x14ac:dyDescent="0.2">
      <c r="B63" s="132"/>
      <c r="C63" s="1234" t="s">
        <v>51</v>
      </c>
      <c r="D63" s="1234"/>
      <c r="E63" s="1235"/>
      <c r="F63" s="133">
        <v>11835</v>
      </c>
      <c r="G63" s="133">
        <v>9964</v>
      </c>
      <c r="H63" s="134">
        <v>10114</v>
      </c>
    </row>
    <row r="64" spans="2:8" x14ac:dyDescent="0.15"/>
  </sheetData>
  <sheetProtection algorithmName="SHA-512" hashValue="ZV0CMSXw+6vyJIDtixWA9ogsrM/naKyHKvYZyjTOy6JX34kAg6qb62st41Juv5ZIUxMRN9FgGtcq6xFboc2tMw==" saltValue="8OK7gweGLtKmSa+WF1oN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542</v>
      </c>
      <c r="G2" s="148"/>
      <c r="H2" s="149"/>
    </row>
    <row r="3" spans="1:8" x14ac:dyDescent="0.15">
      <c r="A3" s="145" t="s">
        <v>535</v>
      </c>
      <c r="B3" s="150"/>
      <c r="C3" s="151"/>
      <c r="D3" s="152">
        <v>134605</v>
      </c>
      <c r="E3" s="153"/>
      <c r="F3" s="154">
        <v>72656</v>
      </c>
      <c r="G3" s="155"/>
      <c r="H3" s="156"/>
    </row>
    <row r="4" spans="1:8" x14ac:dyDescent="0.15">
      <c r="A4" s="157"/>
      <c r="B4" s="158"/>
      <c r="C4" s="159"/>
      <c r="D4" s="160">
        <v>43758</v>
      </c>
      <c r="E4" s="161"/>
      <c r="F4" s="162">
        <v>36448</v>
      </c>
      <c r="G4" s="163"/>
      <c r="H4" s="164"/>
    </row>
    <row r="5" spans="1:8" x14ac:dyDescent="0.15">
      <c r="A5" s="145" t="s">
        <v>537</v>
      </c>
      <c r="B5" s="150"/>
      <c r="C5" s="151"/>
      <c r="D5" s="152">
        <v>74015</v>
      </c>
      <c r="E5" s="153"/>
      <c r="F5" s="154">
        <v>65080</v>
      </c>
      <c r="G5" s="155"/>
      <c r="H5" s="156"/>
    </row>
    <row r="6" spans="1:8" x14ac:dyDescent="0.15">
      <c r="A6" s="157"/>
      <c r="B6" s="158"/>
      <c r="C6" s="159"/>
      <c r="D6" s="160">
        <v>38029</v>
      </c>
      <c r="E6" s="161"/>
      <c r="F6" s="162">
        <v>38201</v>
      </c>
      <c r="G6" s="163"/>
      <c r="H6" s="164"/>
    </row>
    <row r="7" spans="1:8" x14ac:dyDescent="0.15">
      <c r="A7" s="145" t="s">
        <v>538</v>
      </c>
      <c r="B7" s="150"/>
      <c r="C7" s="151"/>
      <c r="D7" s="152">
        <v>59669</v>
      </c>
      <c r="E7" s="153"/>
      <c r="F7" s="154">
        <v>79288</v>
      </c>
      <c r="G7" s="155"/>
      <c r="H7" s="156"/>
    </row>
    <row r="8" spans="1:8" x14ac:dyDescent="0.15">
      <c r="A8" s="157"/>
      <c r="B8" s="158"/>
      <c r="C8" s="159"/>
      <c r="D8" s="160">
        <v>31776</v>
      </c>
      <c r="E8" s="161"/>
      <c r="F8" s="162">
        <v>41870</v>
      </c>
      <c r="G8" s="163"/>
      <c r="H8" s="164"/>
    </row>
    <row r="9" spans="1:8" x14ac:dyDescent="0.15">
      <c r="A9" s="145" t="s">
        <v>539</v>
      </c>
      <c r="B9" s="150"/>
      <c r="C9" s="151"/>
      <c r="D9" s="152">
        <v>76250</v>
      </c>
      <c r="E9" s="153"/>
      <c r="F9" s="154">
        <v>84962</v>
      </c>
      <c r="G9" s="155"/>
      <c r="H9" s="156"/>
    </row>
    <row r="10" spans="1:8" x14ac:dyDescent="0.15">
      <c r="A10" s="157"/>
      <c r="B10" s="158"/>
      <c r="C10" s="159"/>
      <c r="D10" s="160">
        <v>25347</v>
      </c>
      <c r="E10" s="161"/>
      <c r="F10" s="162">
        <v>42793</v>
      </c>
      <c r="G10" s="163"/>
      <c r="H10" s="164"/>
    </row>
    <row r="11" spans="1:8" x14ac:dyDescent="0.15">
      <c r="A11" s="145" t="s">
        <v>540</v>
      </c>
      <c r="B11" s="150"/>
      <c r="C11" s="151"/>
      <c r="D11" s="152">
        <v>43783</v>
      </c>
      <c r="E11" s="153"/>
      <c r="F11" s="154">
        <v>71279</v>
      </c>
      <c r="G11" s="155"/>
      <c r="H11" s="156"/>
    </row>
    <row r="12" spans="1:8" x14ac:dyDescent="0.15">
      <c r="A12" s="157"/>
      <c r="B12" s="158"/>
      <c r="C12" s="165"/>
      <c r="D12" s="160">
        <v>24464</v>
      </c>
      <c r="E12" s="161"/>
      <c r="F12" s="162">
        <v>36731</v>
      </c>
      <c r="G12" s="163"/>
      <c r="H12" s="164"/>
    </row>
    <row r="13" spans="1:8" x14ac:dyDescent="0.15">
      <c r="A13" s="145"/>
      <c r="B13" s="150"/>
      <c r="C13" s="166"/>
      <c r="D13" s="167">
        <v>77664</v>
      </c>
      <c r="E13" s="168"/>
      <c r="F13" s="169">
        <v>74653</v>
      </c>
      <c r="G13" s="170"/>
      <c r="H13" s="156"/>
    </row>
    <row r="14" spans="1:8" x14ac:dyDescent="0.15">
      <c r="A14" s="157"/>
      <c r="B14" s="158"/>
      <c r="C14" s="159"/>
      <c r="D14" s="160">
        <v>32675</v>
      </c>
      <c r="E14" s="161"/>
      <c r="F14" s="162">
        <v>39209</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15.66</v>
      </c>
      <c r="C19" s="171">
        <f>ROUND(VALUE(SUBSTITUTE(実質収支比率等に係る経年分析!G$48,"▲","-")),2)</f>
        <v>13.72</v>
      </c>
      <c r="D19" s="171">
        <f>ROUND(VALUE(SUBSTITUTE(実質収支比率等に係る経年分析!H$48,"▲","-")),2)</f>
        <v>14.9</v>
      </c>
      <c r="E19" s="171">
        <f>ROUND(VALUE(SUBSTITUTE(実質収支比率等に係る経年分析!I$48,"▲","-")),2)</f>
        <v>15.61</v>
      </c>
      <c r="F19" s="171">
        <f>ROUND(VALUE(SUBSTITUTE(実質収支比率等に係る経年分析!J$48,"▲","-")),2)</f>
        <v>13.89</v>
      </c>
    </row>
    <row r="20" spans="1:11" x14ac:dyDescent="0.15">
      <c r="A20" s="171" t="s">
        <v>55</v>
      </c>
      <c r="B20" s="171">
        <f>ROUND(VALUE(SUBSTITUTE(実質収支比率等に係る経年分析!F$47,"▲","-")),2)</f>
        <v>59.09</v>
      </c>
      <c r="C20" s="171">
        <f>ROUND(VALUE(SUBSTITUTE(実質収支比率等に係る経年分析!G$47,"▲","-")),2)</f>
        <v>52.58</v>
      </c>
      <c r="D20" s="171">
        <f>ROUND(VALUE(SUBSTITUTE(実質収支比率等に係る経年分析!H$47,"▲","-")),2)</f>
        <v>47.56</v>
      </c>
      <c r="E20" s="171">
        <f>ROUND(VALUE(SUBSTITUTE(実質収支比率等に係る経年分析!I$47,"▲","-")),2)</f>
        <v>41.96</v>
      </c>
      <c r="F20" s="171">
        <f>ROUND(VALUE(SUBSTITUTE(実質収支比率等に係る経年分析!J$47,"▲","-")),2)</f>
        <v>36.94</v>
      </c>
    </row>
    <row r="21" spans="1:11" x14ac:dyDescent="0.15">
      <c r="A21" s="171" t="s">
        <v>56</v>
      </c>
      <c r="B21" s="171">
        <f>IF(ISNUMBER(VALUE(SUBSTITUTE(実質収支比率等に係る経年分析!F$49,"▲","-"))),ROUND(VALUE(SUBSTITUTE(実質収支比率等に係る経年分析!F$49,"▲","-")),2),NA())</f>
        <v>-25.65</v>
      </c>
      <c r="C21" s="171">
        <f>IF(ISNUMBER(VALUE(SUBSTITUTE(実質収支比率等に係る経年分析!G$49,"▲","-"))),ROUND(VALUE(SUBSTITUTE(実質収支比率等に係る経年分析!G$49,"▲","-")),2),NA())</f>
        <v>-16.36</v>
      </c>
      <c r="D21" s="171">
        <f>IF(ISNUMBER(VALUE(SUBSTITUTE(実質収支比率等に係る経年分析!H$49,"▲","-"))),ROUND(VALUE(SUBSTITUTE(実質収支比率等に係る経年分析!H$49,"▲","-")),2),NA())</f>
        <v>-9.0500000000000007</v>
      </c>
      <c r="E21" s="171">
        <f>IF(ISNUMBER(VALUE(SUBSTITUTE(実質収支比率等に係る経年分析!I$49,"▲","-"))),ROUND(VALUE(SUBSTITUTE(実質収支比率等に係る経年分析!I$49,"▲","-")),2),NA())</f>
        <v>-10.24</v>
      </c>
      <c r="F21" s="171">
        <f>IF(ISNUMBER(VALUE(SUBSTITUTE(実質収支比率等に係る経年分析!J$49,"▲","-"))),ROUND(VALUE(SUBSTITUTE(実質収支比率等に係る経年分析!J$49,"▲","-")),2),NA())</f>
        <v>-12.65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1.18</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8.4499999999999993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4.0599999999999996</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0.17</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0.08</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0.09</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0.12</v>
      </c>
    </row>
    <row r="30" spans="1:11" x14ac:dyDescent="0.15">
      <c r="A30" s="172" t="str">
        <f>IF(連結実質赤字比率に係る赤字・黒字の構成分析!C$40="",NA(),連結実質赤字比率に係る赤字・黒字の構成分析!C$40)</f>
        <v>国民健康保険事業特別会計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6.01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1.19</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0.83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1.3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0.93</v>
      </c>
    </row>
    <row r="31" spans="1:11" x14ac:dyDescent="0.15">
      <c r="A31" s="172" t="str">
        <f>IF(連結実質赤字比率に係る赤字・黒字の構成分析!C$39="",NA(),連結実質赤字比率に係る赤字・黒字の構成分析!C$39)</f>
        <v>介護保険事業特別会計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1.71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1.57</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1.32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1.48</v>
      </c>
    </row>
    <row r="32" spans="1:11" x14ac:dyDescent="0.15">
      <c r="A32" s="172" t="str">
        <f>IF(連結実質赤字比率に係る赤字・黒字の構成分析!C$38="",NA(),連結実質赤字比率に係る赤字・黒字の構成分析!C$38)</f>
        <v>矢野目西地区土地区画整理事業特別会計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1.22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3.83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3.48</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4.42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3.78</v>
      </c>
    </row>
    <row r="34" spans="1:16" x14ac:dyDescent="0.15">
      <c r="A34" s="172" t="str">
        <f>IF(連結実質赤字比率に係る赤字・黒字の構成分析!C$36="",NA(),連結実質赤字比率に係る赤字・黒字の構成分析!C$36)</f>
        <v>特定公共下水道事業会計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12.1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11.08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8.9700000000000006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9.0299999999999994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9.2200000000000006</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10.19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10.24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9.7200000000000006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10.83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11.8</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15.65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13.72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14.89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15.61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13.88</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1333</v>
      </c>
      <c r="E42" s="173"/>
      <c r="F42" s="173"/>
      <c r="G42" s="173">
        <f>'実質公債費比率（分子）の構造'!L$52</f>
        <v>1616</v>
      </c>
      <c r="H42" s="173"/>
      <c r="I42" s="173"/>
      <c r="J42" s="173">
        <f>'実質公債費比率（分子）の構造'!M$52</f>
        <v>1347</v>
      </c>
      <c r="K42" s="173"/>
      <c r="L42" s="173"/>
      <c r="M42" s="173">
        <f>'実質公債費比率（分子）の構造'!N$52</f>
        <v>1425</v>
      </c>
      <c r="N42" s="173"/>
      <c r="O42" s="173"/>
      <c r="P42" s="173">
        <f>'実質公債費比率（分子）の構造'!O$52</f>
        <v>1361</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15">
      <c r="A45" s="173" t="s">
        <v>66</v>
      </c>
      <c r="B45" s="173">
        <f>'実質公債費比率（分子）の構造'!K$49</f>
        <v>12</v>
      </c>
      <c r="C45" s="173"/>
      <c r="D45" s="173"/>
      <c r="E45" s="173">
        <f>'実質公債費比率（分子）の構造'!L$49</f>
        <v>21</v>
      </c>
      <c r="F45" s="173"/>
      <c r="G45" s="173"/>
      <c r="H45" s="173">
        <f>'実質公債費比率（分子）の構造'!M$49</f>
        <v>36</v>
      </c>
      <c r="I45" s="173"/>
      <c r="J45" s="173"/>
      <c r="K45" s="173">
        <f>'実質公債費比率（分子）の構造'!N$49</f>
        <v>36</v>
      </c>
      <c r="L45" s="173"/>
      <c r="M45" s="173"/>
      <c r="N45" s="173">
        <f>'実質公債費比率（分子）の構造'!O$49</f>
        <v>73</v>
      </c>
      <c r="O45" s="173"/>
      <c r="P45" s="173"/>
    </row>
    <row r="46" spans="1:16" x14ac:dyDescent="0.15">
      <c r="A46" s="173" t="s">
        <v>67</v>
      </c>
      <c r="B46" s="173">
        <f>'実質公債費比率（分子）の構造'!K$48</f>
        <v>77</v>
      </c>
      <c r="C46" s="173"/>
      <c r="D46" s="173"/>
      <c r="E46" s="173">
        <f>'実質公債費比率（分子）の構造'!L$48</f>
        <v>679</v>
      </c>
      <c r="F46" s="173"/>
      <c r="G46" s="173"/>
      <c r="H46" s="173">
        <f>'実質公債費比率（分子）の構造'!M$48</f>
        <v>158</v>
      </c>
      <c r="I46" s="173"/>
      <c r="J46" s="173"/>
      <c r="K46" s="173">
        <f>'実質公債費比率（分子）の構造'!N$48</f>
        <v>181</v>
      </c>
      <c r="L46" s="173"/>
      <c r="M46" s="173"/>
      <c r="N46" s="173">
        <f>'実質公債費比率（分子）の構造'!O$48</f>
        <v>153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1175</v>
      </c>
      <c r="C49" s="173"/>
      <c r="D49" s="173"/>
      <c r="E49" s="173">
        <f>'実質公債費比率（分子）の構造'!L$45</f>
        <v>987</v>
      </c>
      <c r="F49" s="173"/>
      <c r="G49" s="173"/>
      <c r="H49" s="173">
        <f>'実質公債費比率（分子）の構造'!M$45</f>
        <v>913</v>
      </c>
      <c r="I49" s="173"/>
      <c r="J49" s="173"/>
      <c r="K49" s="173">
        <f>'実質公債費比率（分子）の構造'!N$45</f>
        <v>1086</v>
      </c>
      <c r="L49" s="173"/>
      <c r="M49" s="173"/>
      <c r="N49" s="173">
        <f>'実質公債費比率（分子）の構造'!O$45</f>
        <v>1025</v>
      </c>
      <c r="O49" s="173"/>
      <c r="P49" s="173"/>
    </row>
    <row r="50" spans="1:16" x14ac:dyDescent="0.15">
      <c r="A50" s="173" t="s">
        <v>71</v>
      </c>
      <c r="B50" s="173" t="e">
        <f>NA()</f>
        <v>#N/A</v>
      </c>
      <c r="C50" s="173">
        <f>IF(ISNUMBER('実質公債費比率（分子）の構造'!K$53),'実質公債費比率（分子）の構造'!K$53,NA())</f>
        <v>-69</v>
      </c>
      <c r="D50" s="173" t="e">
        <f>NA()</f>
        <v>#N/A</v>
      </c>
      <c r="E50" s="173" t="e">
        <f>NA()</f>
        <v>#N/A</v>
      </c>
      <c r="F50" s="173">
        <f>IF(ISNUMBER('実質公債費比率（分子）の構造'!L$53),'実質公債費比率（分子）の構造'!L$53,NA())</f>
        <v>71</v>
      </c>
      <c r="G50" s="173" t="e">
        <f>NA()</f>
        <v>#N/A</v>
      </c>
      <c r="H50" s="173" t="e">
        <f>NA()</f>
        <v>#N/A</v>
      </c>
      <c r="I50" s="173">
        <f>IF(ISNUMBER('実質公債費比率（分子）の構造'!M$53),'実質公債費比率（分子）の構造'!M$53,NA())</f>
        <v>-240</v>
      </c>
      <c r="J50" s="173" t="e">
        <f>NA()</f>
        <v>#N/A</v>
      </c>
      <c r="K50" s="173" t="e">
        <f>NA()</f>
        <v>#N/A</v>
      </c>
      <c r="L50" s="173">
        <f>IF(ISNUMBER('実質公債費比率（分子）の構造'!N$53),'実質公債費比率（分子）の構造'!N$53,NA())</f>
        <v>-122</v>
      </c>
      <c r="M50" s="173" t="e">
        <f>NA()</f>
        <v>#N/A</v>
      </c>
      <c r="N50" s="173" t="e">
        <f>NA()</f>
        <v>#N/A</v>
      </c>
      <c r="O50" s="173">
        <f>IF(ISNUMBER('実質公債費比率（分子）の構造'!O$53),'実質公債費比率（分子）の構造'!O$53,NA())</f>
        <v>-110</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12297</v>
      </c>
      <c r="E56" s="172"/>
      <c r="F56" s="172"/>
      <c r="G56" s="172">
        <f>'将来負担比率（分子）の構造'!J$52</f>
        <v>12401</v>
      </c>
      <c r="H56" s="172"/>
      <c r="I56" s="172"/>
      <c r="J56" s="172">
        <f>'将来負担比率（分子）の構造'!K$52</f>
        <v>12761</v>
      </c>
      <c r="K56" s="172"/>
      <c r="L56" s="172"/>
      <c r="M56" s="172">
        <f>'将来負担比率（分子）の構造'!L$52</f>
        <v>12826</v>
      </c>
      <c r="N56" s="172"/>
      <c r="O56" s="172"/>
      <c r="P56" s="172">
        <f>'将来負担比率（分子）の構造'!M$52</f>
        <v>12756</v>
      </c>
    </row>
    <row r="57" spans="1:16" x14ac:dyDescent="0.15">
      <c r="A57" s="172" t="s">
        <v>42</v>
      </c>
      <c r="B57" s="172"/>
      <c r="C57" s="172"/>
      <c r="D57" s="172">
        <f>'将来負担比率（分子）の構造'!I$51</f>
        <v>1941</v>
      </c>
      <c r="E57" s="172"/>
      <c r="F57" s="172"/>
      <c r="G57" s="172">
        <f>'将来負担比率（分子）の構造'!J$51</f>
        <v>3458</v>
      </c>
      <c r="H57" s="172"/>
      <c r="I57" s="172"/>
      <c r="J57" s="172">
        <f>'将来負担比率（分子）の構造'!K$51</f>
        <v>2675</v>
      </c>
      <c r="K57" s="172"/>
      <c r="L57" s="172"/>
      <c r="M57" s="172">
        <f>'将来負担比率（分子）の構造'!L$51</f>
        <v>3172</v>
      </c>
      <c r="N57" s="172"/>
      <c r="O57" s="172"/>
      <c r="P57" s="172">
        <f>'将来負担比率（分子）の構造'!M$51</f>
        <v>2399</v>
      </c>
    </row>
    <row r="58" spans="1:16" x14ac:dyDescent="0.15">
      <c r="A58" s="172" t="s">
        <v>41</v>
      </c>
      <c r="B58" s="172"/>
      <c r="C58" s="172"/>
      <c r="D58" s="172">
        <f>'将来負担比率（分子）の構造'!I$50</f>
        <v>11800</v>
      </c>
      <c r="E58" s="172"/>
      <c r="F58" s="172"/>
      <c r="G58" s="172">
        <f>'将来負担比率（分子）の構造'!J$50</f>
        <v>8706</v>
      </c>
      <c r="H58" s="172"/>
      <c r="I58" s="172"/>
      <c r="J58" s="172">
        <f>'将来負担比率（分子）の構造'!K$50</f>
        <v>11141</v>
      </c>
      <c r="K58" s="172"/>
      <c r="L58" s="172"/>
      <c r="M58" s="172">
        <f>'将来負担比率（分子）の構造'!L$50</f>
        <v>11153</v>
      </c>
      <c r="N58" s="172"/>
      <c r="O58" s="172"/>
      <c r="P58" s="172">
        <f>'将来負担比率（分子）の構造'!M$50</f>
        <v>10989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448</v>
      </c>
      <c r="C61" s="172"/>
      <c r="D61" s="172"/>
      <c r="E61" s="172">
        <f>'将来負担比率（分子）の構造'!J$46</f>
        <v>462</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2211</v>
      </c>
      <c r="C62" s="172"/>
      <c r="D62" s="172"/>
      <c r="E62" s="172">
        <f>'将来負担比率（分子）の構造'!J$45</f>
        <v>1703</v>
      </c>
      <c r="F62" s="172"/>
      <c r="G62" s="172"/>
      <c r="H62" s="172">
        <f>'将来負担比率（分子）の構造'!K$45</f>
        <v>1616</v>
      </c>
      <c r="I62" s="172"/>
      <c r="J62" s="172"/>
      <c r="K62" s="172">
        <f>'将来負担比率（分子）の構造'!L$45</f>
        <v>1509</v>
      </c>
      <c r="L62" s="172"/>
      <c r="M62" s="172"/>
      <c r="N62" s="172">
        <f>'将来負担比率（分子）の構造'!M$45</f>
        <v>1474</v>
      </c>
      <c r="O62" s="172"/>
      <c r="P62" s="172"/>
    </row>
    <row r="63" spans="1:16" x14ac:dyDescent="0.15">
      <c r="A63" s="172" t="s">
        <v>34</v>
      </c>
      <c r="B63" s="172">
        <f>'将来負担比率（分子）の構造'!I$44</f>
        <v>287</v>
      </c>
      <c r="C63" s="172"/>
      <c r="D63" s="172"/>
      <c r="E63" s="172">
        <f>'将来負担比率（分子）の構造'!J$44</f>
        <v>272</v>
      </c>
      <c r="F63" s="172"/>
      <c r="G63" s="172"/>
      <c r="H63" s="172">
        <f>'将来負担比率（分子）の構造'!K$44</f>
        <v>506</v>
      </c>
      <c r="I63" s="172"/>
      <c r="J63" s="172"/>
      <c r="K63" s="172">
        <f>'将来負担比率（分子）の構造'!L$44</f>
        <v>534</v>
      </c>
      <c r="L63" s="172"/>
      <c r="M63" s="172"/>
      <c r="N63" s="172">
        <f>'将来負担比率（分子）の構造'!M$44</f>
        <v>474</v>
      </c>
      <c r="O63" s="172"/>
      <c r="P63" s="172"/>
    </row>
    <row r="64" spans="1:16" x14ac:dyDescent="0.15">
      <c r="A64" s="172" t="s">
        <v>33</v>
      </c>
      <c r="B64" s="172">
        <f>'将来負担比率（分子）の構造'!I$43</f>
        <v>1352</v>
      </c>
      <c r="C64" s="172"/>
      <c r="D64" s="172"/>
      <c r="E64" s="172">
        <f>'将来負担比率（分子）の構造'!J$43</f>
        <v>3033</v>
      </c>
      <c r="F64" s="172"/>
      <c r="G64" s="172"/>
      <c r="H64" s="172">
        <f>'将来負担比率（分子）の構造'!K$43</f>
        <v>2281</v>
      </c>
      <c r="I64" s="172"/>
      <c r="J64" s="172"/>
      <c r="K64" s="172">
        <f>'将来負担比率（分子）の構造'!L$43</f>
        <v>2404</v>
      </c>
      <c r="L64" s="172"/>
      <c r="M64" s="172"/>
      <c r="N64" s="172">
        <f>'将来負担比率（分子）の構造'!M$43</f>
        <v>1233</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10596</v>
      </c>
      <c r="C66" s="172"/>
      <c r="D66" s="172"/>
      <c r="E66" s="172">
        <f>'将来負担比率（分子）の構造'!J$41</f>
        <v>11460</v>
      </c>
      <c r="F66" s="172"/>
      <c r="G66" s="172"/>
      <c r="H66" s="172">
        <f>'将来負担比率（分子）の構造'!K$41</f>
        <v>11657</v>
      </c>
      <c r="I66" s="172"/>
      <c r="J66" s="172"/>
      <c r="K66" s="172">
        <f>'将来負担比率（分子）の構造'!L$41</f>
        <v>12099</v>
      </c>
      <c r="L66" s="172"/>
      <c r="M66" s="172"/>
      <c r="N66" s="172">
        <f>'将来負担比率（分子）の構造'!M$41</f>
        <v>12518</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4532</v>
      </c>
      <c r="C72" s="176">
        <f>基金残高に係る経年分析!G55</f>
        <v>4061</v>
      </c>
      <c r="D72" s="176">
        <f>基金残高に係る経年分析!H55</f>
        <v>3691</v>
      </c>
    </row>
    <row r="73" spans="1:16" x14ac:dyDescent="0.15">
      <c r="A73" s="175" t="s">
        <v>78</v>
      </c>
      <c r="B73" s="176">
        <f>基金残高に係る経年分析!F56</f>
        <v>649</v>
      </c>
      <c r="C73" s="176">
        <f>基金残高に係る経年分析!G56</f>
        <v>652</v>
      </c>
      <c r="D73" s="176">
        <f>基金残高に係る経年分析!H56</f>
        <v>653</v>
      </c>
    </row>
    <row r="74" spans="1:16" x14ac:dyDescent="0.15">
      <c r="A74" s="175" t="s">
        <v>79</v>
      </c>
      <c r="B74" s="176">
        <f>基金残高に係る経年分析!F57</f>
        <v>6654</v>
      </c>
      <c r="C74" s="176">
        <f>基金残高に係る経年分析!G57</f>
        <v>5252</v>
      </c>
      <c r="D74" s="176">
        <f>基金残高に係る経年分析!H57</f>
        <v>5770</v>
      </c>
    </row>
  </sheetData>
  <sheetProtection algorithmName="SHA-512" hashValue="7fGvWo5RNWENjCnBIOf/D0RZ9bSNi5X2hHEvtvlEtXx56hFMeejLid16YtWJk1HxhlcJsAvbOkaZaRq+Ubtx5g==" saltValue="0ffF1yqSp+CqTbhaRtbo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210</v>
      </c>
      <c r="DI1" s="746"/>
      <c r="DJ1" s="746"/>
      <c r="DK1" s="746"/>
      <c r="DL1" s="746"/>
      <c r="DM1" s="746"/>
      <c r="DN1" s="747"/>
      <c r="DO1" s="212"/>
      <c r="DP1" s="745" t="s">
        <v>211</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213</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214</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215</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216</v>
      </c>
      <c r="S4" s="688"/>
      <c r="T4" s="688"/>
      <c r="U4" s="688"/>
      <c r="V4" s="688"/>
      <c r="W4" s="688"/>
      <c r="X4" s="688"/>
      <c r="Y4" s="689"/>
      <c r="Z4" s="687" t="s">
        <v>217</v>
      </c>
      <c r="AA4" s="688"/>
      <c r="AB4" s="688"/>
      <c r="AC4" s="689"/>
      <c r="AD4" s="687" t="s">
        <v>218</v>
      </c>
      <c r="AE4" s="688"/>
      <c r="AF4" s="688"/>
      <c r="AG4" s="688"/>
      <c r="AH4" s="688"/>
      <c r="AI4" s="688"/>
      <c r="AJ4" s="688"/>
      <c r="AK4" s="689"/>
      <c r="AL4" s="687" t="s">
        <v>217</v>
      </c>
      <c r="AM4" s="688"/>
      <c r="AN4" s="688"/>
      <c r="AO4" s="689"/>
      <c r="AP4" s="748" t="s">
        <v>219</v>
      </c>
      <c r="AQ4" s="748"/>
      <c r="AR4" s="748"/>
      <c r="AS4" s="748"/>
      <c r="AT4" s="748"/>
      <c r="AU4" s="748"/>
      <c r="AV4" s="748"/>
      <c r="AW4" s="748"/>
      <c r="AX4" s="748"/>
      <c r="AY4" s="748"/>
      <c r="AZ4" s="748"/>
      <c r="BA4" s="748"/>
      <c r="BB4" s="748"/>
      <c r="BC4" s="748"/>
      <c r="BD4" s="748"/>
      <c r="BE4" s="748"/>
      <c r="BF4" s="748"/>
      <c r="BG4" s="748" t="s">
        <v>220</v>
      </c>
      <c r="BH4" s="748"/>
      <c r="BI4" s="748"/>
      <c r="BJ4" s="748"/>
      <c r="BK4" s="748"/>
      <c r="BL4" s="748"/>
      <c r="BM4" s="748"/>
      <c r="BN4" s="748"/>
      <c r="BO4" s="748" t="s">
        <v>217</v>
      </c>
      <c r="BP4" s="748"/>
      <c r="BQ4" s="748"/>
      <c r="BR4" s="748"/>
      <c r="BS4" s="748" t="s">
        <v>221</v>
      </c>
      <c r="BT4" s="748"/>
      <c r="BU4" s="748"/>
      <c r="BV4" s="748"/>
      <c r="BW4" s="748"/>
      <c r="BX4" s="748"/>
      <c r="BY4" s="748"/>
      <c r="BZ4" s="748"/>
      <c r="CA4" s="748"/>
      <c r="CB4" s="748"/>
      <c r="CD4" s="730" t="s">
        <v>222</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1" customFormat="1" ht="11.25" customHeight="1" x14ac:dyDescent="0.15">
      <c r="B5" s="695" t="s">
        <v>223</v>
      </c>
      <c r="C5" s="696"/>
      <c r="D5" s="696"/>
      <c r="E5" s="696"/>
      <c r="F5" s="696"/>
      <c r="G5" s="696"/>
      <c r="H5" s="696"/>
      <c r="I5" s="696"/>
      <c r="J5" s="696"/>
      <c r="K5" s="696"/>
      <c r="L5" s="696"/>
      <c r="M5" s="696"/>
      <c r="N5" s="696"/>
      <c r="O5" s="696"/>
      <c r="P5" s="696"/>
      <c r="Q5" s="697"/>
      <c r="R5" s="681">
        <v>6701550</v>
      </c>
      <c r="S5" s="682"/>
      <c r="T5" s="682"/>
      <c r="U5" s="682"/>
      <c r="V5" s="682"/>
      <c r="W5" s="682"/>
      <c r="X5" s="682"/>
      <c r="Y5" s="725"/>
      <c r="Z5" s="743">
        <v>29.9</v>
      </c>
      <c r="AA5" s="743"/>
      <c r="AB5" s="743"/>
      <c r="AC5" s="743"/>
      <c r="AD5" s="744">
        <v>6230197</v>
      </c>
      <c r="AE5" s="744"/>
      <c r="AF5" s="744"/>
      <c r="AG5" s="744"/>
      <c r="AH5" s="744"/>
      <c r="AI5" s="744"/>
      <c r="AJ5" s="744"/>
      <c r="AK5" s="744"/>
      <c r="AL5" s="726">
        <v>65.5</v>
      </c>
      <c r="AM5" s="700"/>
      <c r="AN5" s="700"/>
      <c r="AO5" s="727"/>
      <c r="AP5" s="695" t="s">
        <v>224</v>
      </c>
      <c r="AQ5" s="696"/>
      <c r="AR5" s="696"/>
      <c r="AS5" s="696"/>
      <c r="AT5" s="696"/>
      <c r="AU5" s="696"/>
      <c r="AV5" s="696"/>
      <c r="AW5" s="696"/>
      <c r="AX5" s="696"/>
      <c r="AY5" s="696"/>
      <c r="AZ5" s="696"/>
      <c r="BA5" s="696"/>
      <c r="BB5" s="696"/>
      <c r="BC5" s="696"/>
      <c r="BD5" s="696"/>
      <c r="BE5" s="696"/>
      <c r="BF5" s="697"/>
      <c r="BG5" s="628">
        <v>6230197</v>
      </c>
      <c r="BH5" s="629"/>
      <c r="BI5" s="629"/>
      <c r="BJ5" s="629"/>
      <c r="BK5" s="629"/>
      <c r="BL5" s="629"/>
      <c r="BM5" s="629"/>
      <c r="BN5" s="630"/>
      <c r="BO5" s="655">
        <v>93</v>
      </c>
      <c r="BP5" s="655"/>
      <c r="BQ5" s="655"/>
      <c r="BR5" s="655"/>
      <c r="BS5" s="656" t="s">
        <v>129</v>
      </c>
      <c r="BT5" s="656"/>
      <c r="BU5" s="656"/>
      <c r="BV5" s="656"/>
      <c r="BW5" s="656"/>
      <c r="BX5" s="656"/>
      <c r="BY5" s="656"/>
      <c r="BZ5" s="656"/>
      <c r="CA5" s="656"/>
      <c r="CB5" s="723"/>
      <c r="CD5" s="730" t="s">
        <v>219</v>
      </c>
      <c r="CE5" s="731"/>
      <c r="CF5" s="731"/>
      <c r="CG5" s="731"/>
      <c r="CH5" s="731"/>
      <c r="CI5" s="731"/>
      <c r="CJ5" s="731"/>
      <c r="CK5" s="731"/>
      <c r="CL5" s="731"/>
      <c r="CM5" s="731"/>
      <c r="CN5" s="731"/>
      <c r="CO5" s="731"/>
      <c r="CP5" s="731"/>
      <c r="CQ5" s="732"/>
      <c r="CR5" s="730" t="s">
        <v>225</v>
      </c>
      <c r="CS5" s="731"/>
      <c r="CT5" s="731"/>
      <c r="CU5" s="731"/>
      <c r="CV5" s="731"/>
      <c r="CW5" s="731"/>
      <c r="CX5" s="731"/>
      <c r="CY5" s="732"/>
      <c r="CZ5" s="730" t="s">
        <v>217</v>
      </c>
      <c r="DA5" s="731"/>
      <c r="DB5" s="731"/>
      <c r="DC5" s="732"/>
      <c r="DD5" s="730" t="s">
        <v>226</v>
      </c>
      <c r="DE5" s="731"/>
      <c r="DF5" s="731"/>
      <c r="DG5" s="731"/>
      <c r="DH5" s="731"/>
      <c r="DI5" s="731"/>
      <c r="DJ5" s="731"/>
      <c r="DK5" s="731"/>
      <c r="DL5" s="731"/>
      <c r="DM5" s="731"/>
      <c r="DN5" s="731"/>
      <c r="DO5" s="731"/>
      <c r="DP5" s="732"/>
      <c r="DQ5" s="730" t="s">
        <v>227</v>
      </c>
      <c r="DR5" s="731"/>
      <c r="DS5" s="731"/>
      <c r="DT5" s="731"/>
      <c r="DU5" s="731"/>
      <c r="DV5" s="731"/>
      <c r="DW5" s="731"/>
      <c r="DX5" s="731"/>
      <c r="DY5" s="731"/>
      <c r="DZ5" s="731"/>
      <c r="EA5" s="731"/>
      <c r="EB5" s="731"/>
      <c r="EC5" s="732"/>
    </row>
    <row r="6" spans="2:143" ht="11.25" customHeight="1" x14ac:dyDescent="0.15">
      <c r="B6" s="625" t="s">
        <v>228</v>
      </c>
      <c r="C6" s="626"/>
      <c r="D6" s="626"/>
      <c r="E6" s="626"/>
      <c r="F6" s="626"/>
      <c r="G6" s="626"/>
      <c r="H6" s="626"/>
      <c r="I6" s="626"/>
      <c r="J6" s="626"/>
      <c r="K6" s="626"/>
      <c r="L6" s="626"/>
      <c r="M6" s="626"/>
      <c r="N6" s="626"/>
      <c r="O6" s="626"/>
      <c r="P6" s="626"/>
      <c r="Q6" s="627"/>
      <c r="R6" s="628">
        <v>199743</v>
      </c>
      <c r="S6" s="629"/>
      <c r="T6" s="629"/>
      <c r="U6" s="629"/>
      <c r="V6" s="629"/>
      <c r="W6" s="629"/>
      <c r="X6" s="629"/>
      <c r="Y6" s="630"/>
      <c r="Z6" s="655">
        <v>0.9</v>
      </c>
      <c r="AA6" s="655"/>
      <c r="AB6" s="655"/>
      <c r="AC6" s="655"/>
      <c r="AD6" s="656">
        <v>199743</v>
      </c>
      <c r="AE6" s="656"/>
      <c r="AF6" s="656"/>
      <c r="AG6" s="656"/>
      <c r="AH6" s="656"/>
      <c r="AI6" s="656"/>
      <c r="AJ6" s="656"/>
      <c r="AK6" s="656"/>
      <c r="AL6" s="631">
        <v>2.1</v>
      </c>
      <c r="AM6" s="632"/>
      <c r="AN6" s="632"/>
      <c r="AO6" s="657"/>
      <c r="AP6" s="625" t="s">
        <v>229</v>
      </c>
      <c r="AQ6" s="626"/>
      <c r="AR6" s="626"/>
      <c r="AS6" s="626"/>
      <c r="AT6" s="626"/>
      <c r="AU6" s="626"/>
      <c r="AV6" s="626"/>
      <c r="AW6" s="626"/>
      <c r="AX6" s="626"/>
      <c r="AY6" s="626"/>
      <c r="AZ6" s="626"/>
      <c r="BA6" s="626"/>
      <c r="BB6" s="626"/>
      <c r="BC6" s="626"/>
      <c r="BD6" s="626"/>
      <c r="BE6" s="626"/>
      <c r="BF6" s="627"/>
      <c r="BG6" s="628">
        <v>6230197</v>
      </c>
      <c r="BH6" s="629"/>
      <c r="BI6" s="629"/>
      <c r="BJ6" s="629"/>
      <c r="BK6" s="629"/>
      <c r="BL6" s="629"/>
      <c r="BM6" s="629"/>
      <c r="BN6" s="630"/>
      <c r="BO6" s="655">
        <v>93</v>
      </c>
      <c r="BP6" s="655"/>
      <c r="BQ6" s="655"/>
      <c r="BR6" s="655"/>
      <c r="BS6" s="656" t="s">
        <v>129</v>
      </c>
      <c r="BT6" s="656"/>
      <c r="BU6" s="656"/>
      <c r="BV6" s="656"/>
      <c r="BW6" s="656"/>
      <c r="BX6" s="656"/>
      <c r="BY6" s="656"/>
      <c r="BZ6" s="656"/>
      <c r="CA6" s="656"/>
      <c r="CB6" s="723"/>
      <c r="CD6" s="684" t="s">
        <v>230</v>
      </c>
      <c r="CE6" s="685"/>
      <c r="CF6" s="685"/>
      <c r="CG6" s="685"/>
      <c r="CH6" s="685"/>
      <c r="CI6" s="685"/>
      <c r="CJ6" s="685"/>
      <c r="CK6" s="685"/>
      <c r="CL6" s="685"/>
      <c r="CM6" s="685"/>
      <c r="CN6" s="685"/>
      <c r="CO6" s="685"/>
      <c r="CP6" s="685"/>
      <c r="CQ6" s="686"/>
      <c r="CR6" s="628">
        <v>180025</v>
      </c>
      <c r="CS6" s="629"/>
      <c r="CT6" s="629"/>
      <c r="CU6" s="629"/>
      <c r="CV6" s="629"/>
      <c r="CW6" s="629"/>
      <c r="CX6" s="629"/>
      <c r="CY6" s="630"/>
      <c r="CZ6" s="726">
        <v>0.9</v>
      </c>
      <c r="DA6" s="700"/>
      <c r="DB6" s="700"/>
      <c r="DC6" s="729"/>
      <c r="DD6" s="634" t="s">
        <v>129</v>
      </c>
      <c r="DE6" s="629"/>
      <c r="DF6" s="629"/>
      <c r="DG6" s="629"/>
      <c r="DH6" s="629"/>
      <c r="DI6" s="629"/>
      <c r="DJ6" s="629"/>
      <c r="DK6" s="629"/>
      <c r="DL6" s="629"/>
      <c r="DM6" s="629"/>
      <c r="DN6" s="629"/>
      <c r="DO6" s="629"/>
      <c r="DP6" s="630"/>
      <c r="DQ6" s="634">
        <v>180025</v>
      </c>
      <c r="DR6" s="629"/>
      <c r="DS6" s="629"/>
      <c r="DT6" s="629"/>
      <c r="DU6" s="629"/>
      <c r="DV6" s="629"/>
      <c r="DW6" s="629"/>
      <c r="DX6" s="629"/>
      <c r="DY6" s="629"/>
      <c r="DZ6" s="629"/>
      <c r="EA6" s="629"/>
      <c r="EB6" s="629"/>
      <c r="EC6" s="669"/>
    </row>
    <row r="7" spans="2:143" ht="11.25" customHeight="1" x14ac:dyDescent="0.15">
      <c r="B7" s="625" t="s">
        <v>231</v>
      </c>
      <c r="C7" s="626"/>
      <c r="D7" s="626"/>
      <c r="E7" s="626"/>
      <c r="F7" s="626"/>
      <c r="G7" s="626"/>
      <c r="H7" s="626"/>
      <c r="I7" s="626"/>
      <c r="J7" s="626"/>
      <c r="K7" s="626"/>
      <c r="L7" s="626"/>
      <c r="M7" s="626"/>
      <c r="N7" s="626"/>
      <c r="O7" s="626"/>
      <c r="P7" s="626"/>
      <c r="Q7" s="627"/>
      <c r="R7" s="628">
        <v>2277</v>
      </c>
      <c r="S7" s="629"/>
      <c r="T7" s="629"/>
      <c r="U7" s="629"/>
      <c r="V7" s="629"/>
      <c r="W7" s="629"/>
      <c r="X7" s="629"/>
      <c r="Y7" s="630"/>
      <c r="Z7" s="655">
        <v>0</v>
      </c>
      <c r="AA7" s="655"/>
      <c r="AB7" s="655"/>
      <c r="AC7" s="655"/>
      <c r="AD7" s="656">
        <v>2277</v>
      </c>
      <c r="AE7" s="656"/>
      <c r="AF7" s="656"/>
      <c r="AG7" s="656"/>
      <c r="AH7" s="656"/>
      <c r="AI7" s="656"/>
      <c r="AJ7" s="656"/>
      <c r="AK7" s="656"/>
      <c r="AL7" s="631">
        <v>0</v>
      </c>
      <c r="AM7" s="632"/>
      <c r="AN7" s="632"/>
      <c r="AO7" s="657"/>
      <c r="AP7" s="625" t="s">
        <v>232</v>
      </c>
      <c r="AQ7" s="626"/>
      <c r="AR7" s="626"/>
      <c r="AS7" s="626"/>
      <c r="AT7" s="626"/>
      <c r="AU7" s="626"/>
      <c r="AV7" s="626"/>
      <c r="AW7" s="626"/>
      <c r="AX7" s="626"/>
      <c r="AY7" s="626"/>
      <c r="AZ7" s="626"/>
      <c r="BA7" s="626"/>
      <c r="BB7" s="626"/>
      <c r="BC7" s="626"/>
      <c r="BD7" s="626"/>
      <c r="BE7" s="626"/>
      <c r="BF7" s="627"/>
      <c r="BG7" s="628">
        <v>2511593</v>
      </c>
      <c r="BH7" s="629"/>
      <c r="BI7" s="629"/>
      <c r="BJ7" s="629"/>
      <c r="BK7" s="629"/>
      <c r="BL7" s="629"/>
      <c r="BM7" s="629"/>
      <c r="BN7" s="630"/>
      <c r="BO7" s="655">
        <v>37.5</v>
      </c>
      <c r="BP7" s="655"/>
      <c r="BQ7" s="655"/>
      <c r="BR7" s="655"/>
      <c r="BS7" s="656" t="s">
        <v>129</v>
      </c>
      <c r="BT7" s="656"/>
      <c r="BU7" s="656"/>
      <c r="BV7" s="656"/>
      <c r="BW7" s="656"/>
      <c r="BX7" s="656"/>
      <c r="BY7" s="656"/>
      <c r="BZ7" s="656"/>
      <c r="CA7" s="656"/>
      <c r="CB7" s="723"/>
      <c r="CD7" s="670" t="s">
        <v>233</v>
      </c>
      <c r="CE7" s="667"/>
      <c r="CF7" s="667"/>
      <c r="CG7" s="667"/>
      <c r="CH7" s="667"/>
      <c r="CI7" s="667"/>
      <c r="CJ7" s="667"/>
      <c r="CK7" s="667"/>
      <c r="CL7" s="667"/>
      <c r="CM7" s="667"/>
      <c r="CN7" s="667"/>
      <c r="CO7" s="667"/>
      <c r="CP7" s="667"/>
      <c r="CQ7" s="668"/>
      <c r="CR7" s="628">
        <v>4617800</v>
      </c>
      <c r="CS7" s="629"/>
      <c r="CT7" s="629"/>
      <c r="CU7" s="629"/>
      <c r="CV7" s="629"/>
      <c r="CW7" s="629"/>
      <c r="CX7" s="629"/>
      <c r="CY7" s="630"/>
      <c r="CZ7" s="655">
        <v>22.4</v>
      </c>
      <c r="DA7" s="655"/>
      <c r="DB7" s="655"/>
      <c r="DC7" s="655"/>
      <c r="DD7" s="634">
        <v>969401</v>
      </c>
      <c r="DE7" s="629"/>
      <c r="DF7" s="629"/>
      <c r="DG7" s="629"/>
      <c r="DH7" s="629"/>
      <c r="DI7" s="629"/>
      <c r="DJ7" s="629"/>
      <c r="DK7" s="629"/>
      <c r="DL7" s="629"/>
      <c r="DM7" s="629"/>
      <c r="DN7" s="629"/>
      <c r="DO7" s="629"/>
      <c r="DP7" s="630"/>
      <c r="DQ7" s="634">
        <v>3265742</v>
      </c>
      <c r="DR7" s="629"/>
      <c r="DS7" s="629"/>
      <c r="DT7" s="629"/>
      <c r="DU7" s="629"/>
      <c r="DV7" s="629"/>
      <c r="DW7" s="629"/>
      <c r="DX7" s="629"/>
      <c r="DY7" s="629"/>
      <c r="DZ7" s="629"/>
      <c r="EA7" s="629"/>
      <c r="EB7" s="629"/>
      <c r="EC7" s="669"/>
    </row>
    <row r="8" spans="2:143" ht="11.25" customHeight="1" x14ac:dyDescent="0.15">
      <c r="B8" s="625" t="s">
        <v>234</v>
      </c>
      <c r="C8" s="626"/>
      <c r="D8" s="626"/>
      <c r="E8" s="626"/>
      <c r="F8" s="626"/>
      <c r="G8" s="626"/>
      <c r="H8" s="626"/>
      <c r="I8" s="626"/>
      <c r="J8" s="626"/>
      <c r="K8" s="626"/>
      <c r="L8" s="626"/>
      <c r="M8" s="626"/>
      <c r="N8" s="626"/>
      <c r="O8" s="626"/>
      <c r="P8" s="626"/>
      <c r="Q8" s="627"/>
      <c r="R8" s="628">
        <v>20654</v>
      </c>
      <c r="S8" s="629"/>
      <c r="T8" s="629"/>
      <c r="U8" s="629"/>
      <c r="V8" s="629"/>
      <c r="W8" s="629"/>
      <c r="X8" s="629"/>
      <c r="Y8" s="630"/>
      <c r="Z8" s="655">
        <v>0.1</v>
      </c>
      <c r="AA8" s="655"/>
      <c r="AB8" s="655"/>
      <c r="AC8" s="655"/>
      <c r="AD8" s="656">
        <v>20654</v>
      </c>
      <c r="AE8" s="656"/>
      <c r="AF8" s="656"/>
      <c r="AG8" s="656"/>
      <c r="AH8" s="656"/>
      <c r="AI8" s="656"/>
      <c r="AJ8" s="656"/>
      <c r="AK8" s="656"/>
      <c r="AL8" s="631">
        <v>0.2</v>
      </c>
      <c r="AM8" s="632"/>
      <c r="AN8" s="632"/>
      <c r="AO8" s="657"/>
      <c r="AP8" s="625" t="s">
        <v>235</v>
      </c>
      <c r="AQ8" s="626"/>
      <c r="AR8" s="626"/>
      <c r="AS8" s="626"/>
      <c r="AT8" s="626"/>
      <c r="AU8" s="626"/>
      <c r="AV8" s="626"/>
      <c r="AW8" s="626"/>
      <c r="AX8" s="626"/>
      <c r="AY8" s="626"/>
      <c r="AZ8" s="626"/>
      <c r="BA8" s="626"/>
      <c r="BB8" s="626"/>
      <c r="BC8" s="626"/>
      <c r="BD8" s="626"/>
      <c r="BE8" s="626"/>
      <c r="BF8" s="627"/>
      <c r="BG8" s="628">
        <v>75250</v>
      </c>
      <c r="BH8" s="629"/>
      <c r="BI8" s="629"/>
      <c r="BJ8" s="629"/>
      <c r="BK8" s="629"/>
      <c r="BL8" s="629"/>
      <c r="BM8" s="629"/>
      <c r="BN8" s="630"/>
      <c r="BO8" s="655">
        <v>1.1000000000000001</v>
      </c>
      <c r="BP8" s="655"/>
      <c r="BQ8" s="655"/>
      <c r="BR8" s="655"/>
      <c r="BS8" s="656" t="s">
        <v>129</v>
      </c>
      <c r="BT8" s="656"/>
      <c r="BU8" s="656"/>
      <c r="BV8" s="656"/>
      <c r="BW8" s="656"/>
      <c r="BX8" s="656"/>
      <c r="BY8" s="656"/>
      <c r="BZ8" s="656"/>
      <c r="CA8" s="656"/>
      <c r="CB8" s="723"/>
      <c r="CD8" s="670" t="s">
        <v>236</v>
      </c>
      <c r="CE8" s="667"/>
      <c r="CF8" s="667"/>
      <c r="CG8" s="667"/>
      <c r="CH8" s="667"/>
      <c r="CI8" s="667"/>
      <c r="CJ8" s="667"/>
      <c r="CK8" s="667"/>
      <c r="CL8" s="667"/>
      <c r="CM8" s="667"/>
      <c r="CN8" s="667"/>
      <c r="CO8" s="667"/>
      <c r="CP8" s="667"/>
      <c r="CQ8" s="668"/>
      <c r="CR8" s="628">
        <v>7740475</v>
      </c>
      <c r="CS8" s="629"/>
      <c r="CT8" s="629"/>
      <c r="CU8" s="629"/>
      <c r="CV8" s="629"/>
      <c r="CW8" s="629"/>
      <c r="CX8" s="629"/>
      <c r="CY8" s="630"/>
      <c r="CZ8" s="655">
        <v>37.5</v>
      </c>
      <c r="DA8" s="655"/>
      <c r="DB8" s="655"/>
      <c r="DC8" s="655"/>
      <c r="DD8" s="634">
        <v>35245</v>
      </c>
      <c r="DE8" s="629"/>
      <c r="DF8" s="629"/>
      <c r="DG8" s="629"/>
      <c r="DH8" s="629"/>
      <c r="DI8" s="629"/>
      <c r="DJ8" s="629"/>
      <c r="DK8" s="629"/>
      <c r="DL8" s="629"/>
      <c r="DM8" s="629"/>
      <c r="DN8" s="629"/>
      <c r="DO8" s="629"/>
      <c r="DP8" s="630"/>
      <c r="DQ8" s="634">
        <v>3619317</v>
      </c>
      <c r="DR8" s="629"/>
      <c r="DS8" s="629"/>
      <c r="DT8" s="629"/>
      <c r="DU8" s="629"/>
      <c r="DV8" s="629"/>
      <c r="DW8" s="629"/>
      <c r="DX8" s="629"/>
      <c r="DY8" s="629"/>
      <c r="DZ8" s="629"/>
      <c r="EA8" s="629"/>
      <c r="EB8" s="629"/>
      <c r="EC8" s="669"/>
    </row>
    <row r="9" spans="2:143" ht="11.25" customHeight="1" x14ac:dyDescent="0.15">
      <c r="B9" s="625" t="s">
        <v>237</v>
      </c>
      <c r="C9" s="626"/>
      <c r="D9" s="626"/>
      <c r="E9" s="626"/>
      <c r="F9" s="626"/>
      <c r="G9" s="626"/>
      <c r="H9" s="626"/>
      <c r="I9" s="626"/>
      <c r="J9" s="626"/>
      <c r="K9" s="626"/>
      <c r="L9" s="626"/>
      <c r="M9" s="626"/>
      <c r="N9" s="626"/>
      <c r="O9" s="626"/>
      <c r="P9" s="626"/>
      <c r="Q9" s="627"/>
      <c r="R9" s="628">
        <v>23686</v>
      </c>
      <c r="S9" s="629"/>
      <c r="T9" s="629"/>
      <c r="U9" s="629"/>
      <c r="V9" s="629"/>
      <c r="W9" s="629"/>
      <c r="X9" s="629"/>
      <c r="Y9" s="630"/>
      <c r="Z9" s="655">
        <v>0.1</v>
      </c>
      <c r="AA9" s="655"/>
      <c r="AB9" s="655"/>
      <c r="AC9" s="655"/>
      <c r="AD9" s="656">
        <v>23686</v>
      </c>
      <c r="AE9" s="656"/>
      <c r="AF9" s="656"/>
      <c r="AG9" s="656"/>
      <c r="AH9" s="656"/>
      <c r="AI9" s="656"/>
      <c r="AJ9" s="656"/>
      <c r="AK9" s="656"/>
      <c r="AL9" s="631">
        <v>0.2</v>
      </c>
      <c r="AM9" s="632"/>
      <c r="AN9" s="632"/>
      <c r="AO9" s="657"/>
      <c r="AP9" s="625" t="s">
        <v>238</v>
      </c>
      <c r="AQ9" s="626"/>
      <c r="AR9" s="626"/>
      <c r="AS9" s="626"/>
      <c r="AT9" s="626"/>
      <c r="AU9" s="626"/>
      <c r="AV9" s="626"/>
      <c r="AW9" s="626"/>
      <c r="AX9" s="626"/>
      <c r="AY9" s="626"/>
      <c r="AZ9" s="626"/>
      <c r="BA9" s="626"/>
      <c r="BB9" s="626"/>
      <c r="BC9" s="626"/>
      <c r="BD9" s="626"/>
      <c r="BE9" s="626"/>
      <c r="BF9" s="627"/>
      <c r="BG9" s="628">
        <v>2046161</v>
      </c>
      <c r="BH9" s="629"/>
      <c r="BI9" s="629"/>
      <c r="BJ9" s="629"/>
      <c r="BK9" s="629"/>
      <c r="BL9" s="629"/>
      <c r="BM9" s="629"/>
      <c r="BN9" s="630"/>
      <c r="BO9" s="655">
        <v>30.5</v>
      </c>
      <c r="BP9" s="655"/>
      <c r="BQ9" s="655"/>
      <c r="BR9" s="655"/>
      <c r="BS9" s="656" t="s">
        <v>129</v>
      </c>
      <c r="BT9" s="656"/>
      <c r="BU9" s="656"/>
      <c r="BV9" s="656"/>
      <c r="BW9" s="656"/>
      <c r="BX9" s="656"/>
      <c r="BY9" s="656"/>
      <c r="BZ9" s="656"/>
      <c r="CA9" s="656"/>
      <c r="CB9" s="723"/>
      <c r="CD9" s="670" t="s">
        <v>239</v>
      </c>
      <c r="CE9" s="667"/>
      <c r="CF9" s="667"/>
      <c r="CG9" s="667"/>
      <c r="CH9" s="667"/>
      <c r="CI9" s="667"/>
      <c r="CJ9" s="667"/>
      <c r="CK9" s="667"/>
      <c r="CL9" s="667"/>
      <c r="CM9" s="667"/>
      <c r="CN9" s="667"/>
      <c r="CO9" s="667"/>
      <c r="CP9" s="667"/>
      <c r="CQ9" s="668"/>
      <c r="CR9" s="628">
        <v>1583067</v>
      </c>
      <c r="CS9" s="629"/>
      <c r="CT9" s="629"/>
      <c r="CU9" s="629"/>
      <c r="CV9" s="629"/>
      <c r="CW9" s="629"/>
      <c r="CX9" s="629"/>
      <c r="CY9" s="630"/>
      <c r="CZ9" s="655">
        <v>7.7</v>
      </c>
      <c r="DA9" s="655"/>
      <c r="DB9" s="655"/>
      <c r="DC9" s="655"/>
      <c r="DD9" s="634">
        <v>1523</v>
      </c>
      <c r="DE9" s="629"/>
      <c r="DF9" s="629"/>
      <c r="DG9" s="629"/>
      <c r="DH9" s="629"/>
      <c r="DI9" s="629"/>
      <c r="DJ9" s="629"/>
      <c r="DK9" s="629"/>
      <c r="DL9" s="629"/>
      <c r="DM9" s="629"/>
      <c r="DN9" s="629"/>
      <c r="DO9" s="629"/>
      <c r="DP9" s="630"/>
      <c r="DQ9" s="634">
        <v>1137839</v>
      </c>
      <c r="DR9" s="629"/>
      <c r="DS9" s="629"/>
      <c r="DT9" s="629"/>
      <c r="DU9" s="629"/>
      <c r="DV9" s="629"/>
      <c r="DW9" s="629"/>
      <c r="DX9" s="629"/>
      <c r="DY9" s="629"/>
      <c r="DZ9" s="629"/>
      <c r="EA9" s="629"/>
      <c r="EB9" s="629"/>
      <c r="EC9" s="669"/>
    </row>
    <row r="10" spans="2:143" ht="11.25" customHeight="1" x14ac:dyDescent="0.15">
      <c r="B10" s="625" t="s">
        <v>240</v>
      </c>
      <c r="C10" s="626"/>
      <c r="D10" s="626"/>
      <c r="E10" s="626"/>
      <c r="F10" s="626"/>
      <c r="G10" s="626"/>
      <c r="H10" s="626"/>
      <c r="I10" s="626"/>
      <c r="J10" s="626"/>
      <c r="K10" s="626"/>
      <c r="L10" s="626"/>
      <c r="M10" s="626"/>
      <c r="N10" s="626"/>
      <c r="O10" s="626"/>
      <c r="P10" s="626"/>
      <c r="Q10" s="627"/>
      <c r="R10" s="628" t="s">
        <v>129</v>
      </c>
      <c r="S10" s="629"/>
      <c r="T10" s="629"/>
      <c r="U10" s="629"/>
      <c r="V10" s="629"/>
      <c r="W10" s="629"/>
      <c r="X10" s="629"/>
      <c r="Y10" s="630"/>
      <c r="Z10" s="655" t="s">
        <v>129</v>
      </c>
      <c r="AA10" s="655"/>
      <c r="AB10" s="655"/>
      <c r="AC10" s="655"/>
      <c r="AD10" s="656" t="s">
        <v>129</v>
      </c>
      <c r="AE10" s="656"/>
      <c r="AF10" s="656"/>
      <c r="AG10" s="656"/>
      <c r="AH10" s="656"/>
      <c r="AI10" s="656"/>
      <c r="AJ10" s="656"/>
      <c r="AK10" s="656"/>
      <c r="AL10" s="631" t="s">
        <v>129</v>
      </c>
      <c r="AM10" s="632"/>
      <c r="AN10" s="632"/>
      <c r="AO10" s="657"/>
      <c r="AP10" s="625" t="s">
        <v>241</v>
      </c>
      <c r="AQ10" s="626"/>
      <c r="AR10" s="626"/>
      <c r="AS10" s="626"/>
      <c r="AT10" s="626"/>
      <c r="AU10" s="626"/>
      <c r="AV10" s="626"/>
      <c r="AW10" s="626"/>
      <c r="AX10" s="626"/>
      <c r="AY10" s="626"/>
      <c r="AZ10" s="626"/>
      <c r="BA10" s="626"/>
      <c r="BB10" s="626"/>
      <c r="BC10" s="626"/>
      <c r="BD10" s="626"/>
      <c r="BE10" s="626"/>
      <c r="BF10" s="627"/>
      <c r="BG10" s="628">
        <v>149806</v>
      </c>
      <c r="BH10" s="629"/>
      <c r="BI10" s="629"/>
      <c r="BJ10" s="629"/>
      <c r="BK10" s="629"/>
      <c r="BL10" s="629"/>
      <c r="BM10" s="629"/>
      <c r="BN10" s="630"/>
      <c r="BO10" s="655">
        <v>2.2000000000000002</v>
      </c>
      <c r="BP10" s="655"/>
      <c r="BQ10" s="655"/>
      <c r="BR10" s="655"/>
      <c r="BS10" s="656" t="s">
        <v>129</v>
      </c>
      <c r="BT10" s="656"/>
      <c r="BU10" s="656"/>
      <c r="BV10" s="656"/>
      <c r="BW10" s="656"/>
      <c r="BX10" s="656"/>
      <c r="BY10" s="656"/>
      <c r="BZ10" s="656"/>
      <c r="CA10" s="656"/>
      <c r="CB10" s="723"/>
      <c r="CD10" s="670" t="s">
        <v>242</v>
      </c>
      <c r="CE10" s="667"/>
      <c r="CF10" s="667"/>
      <c r="CG10" s="667"/>
      <c r="CH10" s="667"/>
      <c r="CI10" s="667"/>
      <c r="CJ10" s="667"/>
      <c r="CK10" s="667"/>
      <c r="CL10" s="667"/>
      <c r="CM10" s="667"/>
      <c r="CN10" s="667"/>
      <c r="CO10" s="667"/>
      <c r="CP10" s="667"/>
      <c r="CQ10" s="668"/>
      <c r="CR10" s="628">
        <v>36264</v>
      </c>
      <c r="CS10" s="629"/>
      <c r="CT10" s="629"/>
      <c r="CU10" s="629"/>
      <c r="CV10" s="629"/>
      <c r="CW10" s="629"/>
      <c r="CX10" s="629"/>
      <c r="CY10" s="630"/>
      <c r="CZ10" s="655">
        <v>0.2</v>
      </c>
      <c r="DA10" s="655"/>
      <c r="DB10" s="655"/>
      <c r="DC10" s="655"/>
      <c r="DD10" s="634" t="s">
        <v>129</v>
      </c>
      <c r="DE10" s="629"/>
      <c r="DF10" s="629"/>
      <c r="DG10" s="629"/>
      <c r="DH10" s="629"/>
      <c r="DI10" s="629"/>
      <c r="DJ10" s="629"/>
      <c r="DK10" s="629"/>
      <c r="DL10" s="629"/>
      <c r="DM10" s="629"/>
      <c r="DN10" s="629"/>
      <c r="DO10" s="629"/>
      <c r="DP10" s="630"/>
      <c r="DQ10" s="634">
        <v>25005</v>
      </c>
      <c r="DR10" s="629"/>
      <c r="DS10" s="629"/>
      <c r="DT10" s="629"/>
      <c r="DU10" s="629"/>
      <c r="DV10" s="629"/>
      <c r="DW10" s="629"/>
      <c r="DX10" s="629"/>
      <c r="DY10" s="629"/>
      <c r="DZ10" s="629"/>
      <c r="EA10" s="629"/>
      <c r="EB10" s="629"/>
      <c r="EC10" s="669"/>
    </row>
    <row r="11" spans="2:143" ht="11.25" customHeight="1" x14ac:dyDescent="0.15">
      <c r="B11" s="625" t="s">
        <v>243</v>
      </c>
      <c r="C11" s="626"/>
      <c r="D11" s="626"/>
      <c r="E11" s="626"/>
      <c r="F11" s="626"/>
      <c r="G11" s="626"/>
      <c r="H11" s="626"/>
      <c r="I11" s="626"/>
      <c r="J11" s="626"/>
      <c r="K11" s="626"/>
      <c r="L11" s="626"/>
      <c r="M11" s="626"/>
      <c r="N11" s="626"/>
      <c r="O11" s="626"/>
      <c r="P11" s="626"/>
      <c r="Q11" s="627"/>
      <c r="R11" s="628">
        <v>1073199</v>
      </c>
      <c r="S11" s="629"/>
      <c r="T11" s="629"/>
      <c r="U11" s="629"/>
      <c r="V11" s="629"/>
      <c r="W11" s="629"/>
      <c r="X11" s="629"/>
      <c r="Y11" s="630"/>
      <c r="Z11" s="631">
        <v>4.8</v>
      </c>
      <c r="AA11" s="632"/>
      <c r="AB11" s="632"/>
      <c r="AC11" s="633"/>
      <c r="AD11" s="634">
        <v>1073199</v>
      </c>
      <c r="AE11" s="629"/>
      <c r="AF11" s="629"/>
      <c r="AG11" s="629"/>
      <c r="AH11" s="629"/>
      <c r="AI11" s="629"/>
      <c r="AJ11" s="629"/>
      <c r="AK11" s="630"/>
      <c r="AL11" s="631">
        <v>11.3</v>
      </c>
      <c r="AM11" s="632"/>
      <c r="AN11" s="632"/>
      <c r="AO11" s="657"/>
      <c r="AP11" s="625" t="s">
        <v>244</v>
      </c>
      <c r="AQ11" s="626"/>
      <c r="AR11" s="626"/>
      <c r="AS11" s="626"/>
      <c r="AT11" s="626"/>
      <c r="AU11" s="626"/>
      <c r="AV11" s="626"/>
      <c r="AW11" s="626"/>
      <c r="AX11" s="626"/>
      <c r="AY11" s="626"/>
      <c r="AZ11" s="626"/>
      <c r="BA11" s="626"/>
      <c r="BB11" s="626"/>
      <c r="BC11" s="626"/>
      <c r="BD11" s="626"/>
      <c r="BE11" s="626"/>
      <c r="BF11" s="627"/>
      <c r="BG11" s="628">
        <v>240376</v>
      </c>
      <c r="BH11" s="629"/>
      <c r="BI11" s="629"/>
      <c r="BJ11" s="629"/>
      <c r="BK11" s="629"/>
      <c r="BL11" s="629"/>
      <c r="BM11" s="629"/>
      <c r="BN11" s="630"/>
      <c r="BO11" s="655">
        <v>3.6</v>
      </c>
      <c r="BP11" s="655"/>
      <c r="BQ11" s="655"/>
      <c r="BR11" s="655"/>
      <c r="BS11" s="656" t="s">
        <v>129</v>
      </c>
      <c r="BT11" s="656"/>
      <c r="BU11" s="656"/>
      <c r="BV11" s="656"/>
      <c r="BW11" s="656"/>
      <c r="BX11" s="656"/>
      <c r="BY11" s="656"/>
      <c r="BZ11" s="656"/>
      <c r="CA11" s="656"/>
      <c r="CB11" s="723"/>
      <c r="CD11" s="670" t="s">
        <v>245</v>
      </c>
      <c r="CE11" s="667"/>
      <c r="CF11" s="667"/>
      <c r="CG11" s="667"/>
      <c r="CH11" s="667"/>
      <c r="CI11" s="667"/>
      <c r="CJ11" s="667"/>
      <c r="CK11" s="667"/>
      <c r="CL11" s="667"/>
      <c r="CM11" s="667"/>
      <c r="CN11" s="667"/>
      <c r="CO11" s="667"/>
      <c r="CP11" s="667"/>
      <c r="CQ11" s="668"/>
      <c r="CR11" s="628">
        <v>430193</v>
      </c>
      <c r="CS11" s="629"/>
      <c r="CT11" s="629"/>
      <c r="CU11" s="629"/>
      <c r="CV11" s="629"/>
      <c r="CW11" s="629"/>
      <c r="CX11" s="629"/>
      <c r="CY11" s="630"/>
      <c r="CZ11" s="655">
        <v>2.1</v>
      </c>
      <c r="DA11" s="655"/>
      <c r="DB11" s="655"/>
      <c r="DC11" s="655"/>
      <c r="DD11" s="634">
        <v>49243</v>
      </c>
      <c r="DE11" s="629"/>
      <c r="DF11" s="629"/>
      <c r="DG11" s="629"/>
      <c r="DH11" s="629"/>
      <c r="DI11" s="629"/>
      <c r="DJ11" s="629"/>
      <c r="DK11" s="629"/>
      <c r="DL11" s="629"/>
      <c r="DM11" s="629"/>
      <c r="DN11" s="629"/>
      <c r="DO11" s="629"/>
      <c r="DP11" s="630"/>
      <c r="DQ11" s="634">
        <v>351328</v>
      </c>
      <c r="DR11" s="629"/>
      <c r="DS11" s="629"/>
      <c r="DT11" s="629"/>
      <c r="DU11" s="629"/>
      <c r="DV11" s="629"/>
      <c r="DW11" s="629"/>
      <c r="DX11" s="629"/>
      <c r="DY11" s="629"/>
      <c r="DZ11" s="629"/>
      <c r="EA11" s="629"/>
      <c r="EB11" s="629"/>
      <c r="EC11" s="669"/>
    </row>
    <row r="12" spans="2:143" ht="11.25" customHeight="1" x14ac:dyDescent="0.15">
      <c r="B12" s="625" t="s">
        <v>246</v>
      </c>
      <c r="C12" s="626"/>
      <c r="D12" s="626"/>
      <c r="E12" s="626"/>
      <c r="F12" s="626"/>
      <c r="G12" s="626"/>
      <c r="H12" s="626"/>
      <c r="I12" s="626"/>
      <c r="J12" s="626"/>
      <c r="K12" s="626"/>
      <c r="L12" s="626"/>
      <c r="M12" s="626"/>
      <c r="N12" s="626"/>
      <c r="O12" s="626"/>
      <c r="P12" s="626"/>
      <c r="Q12" s="627"/>
      <c r="R12" s="628" t="s">
        <v>129</v>
      </c>
      <c r="S12" s="629"/>
      <c r="T12" s="629"/>
      <c r="U12" s="629"/>
      <c r="V12" s="629"/>
      <c r="W12" s="629"/>
      <c r="X12" s="629"/>
      <c r="Y12" s="630"/>
      <c r="Z12" s="655" t="s">
        <v>129</v>
      </c>
      <c r="AA12" s="655"/>
      <c r="AB12" s="655"/>
      <c r="AC12" s="655"/>
      <c r="AD12" s="656" t="s">
        <v>129</v>
      </c>
      <c r="AE12" s="656"/>
      <c r="AF12" s="656"/>
      <c r="AG12" s="656"/>
      <c r="AH12" s="656"/>
      <c r="AI12" s="656"/>
      <c r="AJ12" s="656"/>
      <c r="AK12" s="656"/>
      <c r="AL12" s="631" t="s">
        <v>129</v>
      </c>
      <c r="AM12" s="632"/>
      <c r="AN12" s="632"/>
      <c r="AO12" s="657"/>
      <c r="AP12" s="625" t="s">
        <v>247</v>
      </c>
      <c r="AQ12" s="626"/>
      <c r="AR12" s="626"/>
      <c r="AS12" s="626"/>
      <c r="AT12" s="626"/>
      <c r="AU12" s="626"/>
      <c r="AV12" s="626"/>
      <c r="AW12" s="626"/>
      <c r="AX12" s="626"/>
      <c r="AY12" s="626"/>
      <c r="AZ12" s="626"/>
      <c r="BA12" s="626"/>
      <c r="BB12" s="626"/>
      <c r="BC12" s="626"/>
      <c r="BD12" s="626"/>
      <c r="BE12" s="626"/>
      <c r="BF12" s="627"/>
      <c r="BG12" s="628">
        <v>3261266</v>
      </c>
      <c r="BH12" s="629"/>
      <c r="BI12" s="629"/>
      <c r="BJ12" s="629"/>
      <c r="BK12" s="629"/>
      <c r="BL12" s="629"/>
      <c r="BM12" s="629"/>
      <c r="BN12" s="630"/>
      <c r="BO12" s="655">
        <v>48.7</v>
      </c>
      <c r="BP12" s="655"/>
      <c r="BQ12" s="655"/>
      <c r="BR12" s="655"/>
      <c r="BS12" s="656" t="s">
        <v>129</v>
      </c>
      <c r="BT12" s="656"/>
      <c r="BU12" s="656"/>
      <c r="BV12" s="656"/>
      <c r="BW12" s="656"/>
      <c r="BX12" s="656"/>
      <c r="BY12" s="656"/>
      <c r="BZ12" s="656"/>
      <c r="CA12" s="656"/>
      <c r="CB12" s="723"/>
      <c r="CD12" s="670" t="s">
        <v>248</v>
      </c>
      <c r="CE12" s="667"/>
      <c r="CF12" s="667"/>
      <c r="CG12" s="667"/>
      <c r="CH12" s="667"/>
      <c r="CI12" s="667"/>
      <c r="CJ12" s="667"/>
      <c r="CK12" s="667"/>
      <c r="CL12" s="667"/>
      <c r="CM12" s="667"/>
      <c r="CN12" s="667"/>
      <c r="CO12" s="667"/>
      <c r="CP12" s="667"/>
      <c r="CQ12" s="668"/>
      <c r="CR12" s="628">
        <v>844786</v>
      </c>
      <c r="CS12" s="629"/>
      <c r="CT12" s="629"/>
      <c r="CU12" s="629"/>
      <c r="CV12" s="629"/>
      <c r="CW12" s="629"/>
      <c r="CX12" s="629"/>
      <c r="CY12" s="630"/>
      <c r="CZ12" s="655">
        <v>4.0999999999999996</v>
      </c>
      <c r="DA12" s="655"/>
      <c r="DB12" s="655"/>
      <c r="DC12" s="655"/>
      <c r="DD12" s="634" t="s">
        <v>129</v>
      </c>
      <c r="DE12" s="629"/>
      <c r="DF12" s="629"/>
      <c r="DG12" s="629"/>
      <c r="DH12" s="629"/>
      <c r="DI12" s="629"/>
      <c r="DJ12" s="629"/>
      <c r="DK12" s="629"/>
      <c r="DL12" s="629"/>
      <c r="DM12" s="629"/>
      <c r="DN12" s="629"/>
      <c r="DO12" s="629"/>
      <c r="DP12" s="630"/>
      <c r="DQ12" s="634">
        <v>191688</v>
      </c>
      <c r="DR12" s="629"/>
      <c r="DS12" s="629"/>
      <c r="DT12" s="629"/>
      <c r="DU12" s="629"/>
      <c r="DV12" s="629"/>
      <c r="DW12" s="629"/>
      <c r="DX12" s="629"/>
      <c r="DY12" s="629"/>
      <c r="DZ12" s="629"/>
      <c r="EA12" s="629"/>
      <c r="EB12" s="629"/>
      <c r="EC12" s="669"/>
    </row>
    <row r="13" spans="2:143" ht="11.25" customHeight="1" x14ac:dyDescent="0.15">
      <c r="B13" s="625" t="s">
        <v>249</v>
      </c>
      <c r="C13" s="626"/>
      <c r="D13" s="626"/>
      <c r="E13" s="626"/>
      <c r="F13" s="626"/>
      <c r="G13" s="626"/>
      <c r="H13" s="626"/>
      <c r="I13" s="626"/>
      <c r="J13" s="626"/>
      <c r="K13" s="626"/>
      <c r="L13" s="626"/>
      <c r="M13" s="626"/>
      <c r="N13" s="626"/>
      <c r="O13" s="626"/>
      <c r="P13" s="626"/>
      <c r="Q13" s="627"/>
      <c r="R13" s="628" t="s">
        <v>129</v>
      </c>
      <c r="S13" s="629"/>
      <c r="T13" s="629"/>
      <c r="U13" s="629"/>
      <c r="V13" s="629"/>
      <c r="W13" s="629"/>
      <c r="X13" s="629"/>
      <c r="Y13" s="630"/>
      <c r="Z13" s="655" t="s">
        <v>129</v>
      </c>
      <c r="AA13" s="655"/>
      <c r="AB13" s="655"/>
      <c r="AC13" s="655"/>
      <c r="AD13" s="656" t="s">
        <v>129</v>
      </c>
      <c r="AE13" s="656"/>
      <c r="AF13" s="656"/>
      <c r="AG13" s="656"/>
      <c r="AH13" s="656"/>
      <c r="AI13" s="656"/>
      <c r="AJ13" s="656"/>
      <c r="AK13" s="656"/>
      <c r="AL13" s="631" t="s">
        <v>129</v>
      </c>
      <c r="AM13" s="632"/>
      <c r="AN13" s="632"/>
      <c r="AO13" s="657"/>
      <c r="AP13" s="625" t="s">
        <v>250</v>
      </c>
      <c r="AQ13" s="626"/>
      <c r="AR13" s="626"/>
      <c r="AS13" s="626"/>
      <c r="AT13" s="626"/>
      <c r="AU13" s="626"/>
      <c r="AV13" s="626"/>
      <c r="AW13" s="626"/>
      <c r="AX13" s="626"/>
      <c r="AY13" s="626"/>
      <c r="AZ13" s="626"/>
      <c r="BA13" s="626"/>
      <c r="BB13" s="626"/>
      <c r="BC13" s="626"/>
      <c r="BD13" s="626"/>
      <c r="BE13" s="626"/>
      <c r="BF13" s="627"/>
      <c r="BG13" s="628">
        <v>3218552</v>
      </c>
      <c r="BH13" s="629"/>
      <c r="BI13" s="629"/>
      <c r="BJ13" s="629"/>
      <c r="BK13" s="629"/>
      <c r="BL13" s="629"/>
      <c r="BM13" s="629"/>
      <c r="BN13" s="630"/>
      <c r="BO13" s="655">
        <v>48</v>
      </c>
      <c r="BP13" s="655"/>
      <c r="BQ13" s="655"/>
      <c r="BR13" s="655"/>
      <c r="BS13" s="656" t="s">
        <v>129</v>
      </c>
      <c r="BT13" s="656"/>
      <c r="BU13" s="656"/>
      <c r="BV13" s="656"/>
      <c r="BW13" s="656"/>
      <c r="BX13" s="656"/>
      <c r="BY13" s="656"/>
      <c r="BZ13" s="656"/>
      <c r="CA13" s="656"/>
      <c r="CB13" s="723"/>
      <c r="CD13" s="670" t="s">
        <v>251</v>
      </c>
      <c r="CE13" s="667"/>
      <c r="CF13" s="667"/>
      <c r="CG13" s="667"/>
      <c r="CH13" s="667"/>
      <c r="CI13" s="667"/>
      <c r="CJ13" s="667"/>
      <c r="CK13" s="667"/>
      <c r="CL13" s="667"/>
      <c r="CM13" s="667"/>
      <c r="CN13" s="667"/>
      <c r="CO13" s="667"/>
      <c r="CP13" s="667"/>
      <c r="CQ13" s="668"/>
      <c r="CR13" s="628">
        <v>2200173</v>
      </c>
      <c r="CS13" s="629"/>
      <c r="CT13" s="629"/>
      <c r="CU13" s="629"/>
      <c r="CV13" s="629"/>
      <c r="CW13" s="629"/>
      <c r="CX13" s="629"/>
      <c r="CY13" s="630"/>
      <c r="CZ13" s="655">
        <v>10.7</v>
      </c>
      <c r="DA13" s="655"/>
      <c r="DB13" s="655"/>
      <c r="DC13" s="655"/>
      <c r="DD13" s="634">
        <v>729550</v>
      </c>
      <c r="DE13" s="629"/>
      <c r="DF13" s="629"/>
      <c r="DG13" s="629"/>
      <c r="DH13" s="629"/>
      <c r="DI13" s="629"/>
      <c r="DJ13" s="629"/>
      <c r="DK13" s="629"/>
      <c r="DL13" s="629"/>
      <c r="DM13" s="629"/>
      <c r="DN13" s="629"/>
      <c r="DO13" s="629"/>
      <c r="DP13" s="630"/>
      <c r="DQ13" s="634">
        <v>920812</v>
      </c>
      <c r="DR13" s="629"/>
      <c r="DS13" s="629"/>
      <c r="DT13" s="629"/>
      <c r="DU13" s="629"/>
      <c r="DV13" s="629"/>
      <c r="DW13" s="629"/>
      <c r="DX13" s="629"/>
      <c r="DY13" s="629"/>
      <c r="DZ13" s="629"/>
      <c r="EA13" s="629"/>
      <c r="EB13" s="629"/>
      <c r="EC13" s="669"/>
    </row>
    <row r="14" spans="2:143" ht="11.25" customHeight="1" x14ac:dyDescent="0.15">
      <c r="B14" s="625" t="s">
        <v>252</v>
      </c>
      <c r="C14" s="626"/>
      <c r="D14" s="626"/>
      <c r="E14" s="626"/>
      <c r="F14" s="626"/>
      <c r="G14" s="626"/>
      <c r="H14" s="626"/>
      <c r="I14" s="626"/>
      <c r="J14" s="626"/>
      <c r="K14" s="626"/>
      <c r="L14" s="626"/>
      <c r="M14" s="626"/>
      <c r="N14" s="626"/>
      <c r="O14" s="626"/>
      <c r="P14" s="626"/>
      <c r="Q14" s="627"/>
      <c r="R14" s="628" t="s">
        <v>129</v>
      </c>
      <c r="S14" s="629"/>
      <c r="T14" s="629"/>
      <c r="U14" s="629"/>
      <c r="V14" s="629"/>
      <c r="W14" s="629"/>
      <c r="X14" s="629"/>
      <c r="Y14" s="630"/>
      <c r="Z14" s="655" t="s">
        <v>129</v>
      </c>
      <c r="AA14" s="655"/>
      <c r="AB14" s="655"/>
      <c r="AC14" s="655"/>
      <c r="AD14" s="656" t="s">
        <v>129</v>
      </c>
      <c r="AE14" s="656"/>
      <c r="AF14" s="656"/>
      <c r="AG14" s="656"/>
      <c r="AH14" s="656"/>
      <c r="AI14" s="656"/>
      <c r="AJ14" s="656"/>
      <c r="AK14" s="656"/>
      <c r="AL14" s="631" t="s">
        <v>129</v>
      </c>
      <c r="AM14" s="632"/>
      <c r="AN14" s="632"/>
      <c r="AO14" s="657"/>
      <c r="AP14" s="625" t="s">
        <v>253</v>
      </c>
      <c r="AQ14" s="626"/>
      <c r="AR14" s="626"/>
      <c r="AS14" s="626"/>
      <c r="AT14" s="626"/>
      <c r="AU14" s="626"/>
      <c r="AV14" s="626"/>
      <c r="AW14" s="626"/>
      <c r="AX14" s="626"/>
      <c r="AY14" s="626"/>
      <c r="AZ14" s="626"/>
      <c r="BA14" s="626"/>
      <c r="BB14" s="626"/>
      <c r="BC14" s="626"/>
      <c r="BD14" s="626"/>
      <c r="BE14" s="626"/>
      <c r="BF14" s="627"/>
      <c r="BG14" s="628">
        <v>120602</v>
      </c>
      <c r="BH14" s="629"/>
      <c r="BI14" s="629"/>
      <c r="BJ14" s="629"/>
      <c r="BK14" s="629"/>
      <c r="BL14" s="629"/>
      <c r="BM14" s="629"/>
      <c r="BN14" s="630"/>
      <c r="BO14" s="655">
        <v>1.8</v>
      </c>
      <c r="BP14" s="655"/>
      <c r="BQ14" s="655"/>
      <c r="BR14" s="655"/>
      <c r="BS14" s="656" t="s">
        <v>129</v>
      </c>
      <c r="BT14" s="656"/>
      <c r="BU14" s="656"/>
      <c r="BV14" s="656"/>
      <c r="BW14" s="656"/>
      <c r="BX14" s="656"/>
      <c r="BY14" s="656"/>
      <c r="BZ14" s="656"/>
      <c r="CA14" s="656"/>
      <c r="CB14" s="723"/>
      <c r="CD14" s="670" t="s">
        <v>254</v>
      </c>
      <c r="CE14" s="667"/>
      <c r="CF14" s="667"/>
      <c r="CG14" s="667"/>
      <c r="CH14" s="667"/>
      <c r="CI14" s="667"/>
      <c r="CJ14" s="667"/>
      <c r="CK14" s="667"/>
      <c r="CL14" s="667"/>
      <c r="CM14" s="667"/>
      <c r="CN14" s="667"/>
      <c r="CO14" s="667"/>
      <c r="CP14" s="667"/>
      <c r="CQ14" s="668"/>
      <c r="CR14" s="628">
        <v>541990</v>
      </c>
      <c r="CS14" s="629"/>
      <c r="CT14" s="629"/>
      <c r="CU14" s="629"/>
      <c r="CV14" s="629"/>
      <c r="CW14" s="629"/>
      <c r="CX14" s="629"/>
      <c r="CY14" s="630"/>
      <c r="CZ14" s="655">
        <v>2.6</v>
      </c>
      <c r="DA14" s="655"/>
      <c r="DB14" s="655"/>
      <c r="DC14" s="655"/>
      <c r="DD14" s="634">
        <v>22411</v>
      </c>
      <c r="DE14" s="629"/>
      <c r="DF14" s="629"/>
      <c r="DG14" s="629"/>
      <c r="DH14" s="629"/>
      <c r="DI14" s="629"/>
      <c r="DJ14" s="629"/>
      <c r="DK14" s="629"/>
      <c r="DL14" s="629"/>
      <c r="DM14" s="629"/>
      <c r="DN14" s="629"/>
      <c r="DO14" s="629"/>
      <c r="DP14" s="630"/>
      <c r="DQ14" s="634">
        <v>523820</v>
      </c>
      <c r="DR14" s="629"/>
      <c r="DS14" s="629"/>
      <c r="DT14" s="629"/>
      <c r="DU14" s="629"/>
      <c r="DV14" s="629"/>
      <c r="DW14" s="629"/>
      <c r="DX14" s="629"/>
      <c r="DY14" s="629"/>
      <c r="DZ14" s="629"/>
      <c r="EA14" s="629"/>
      <c r="EB14" s="629"/>
      <c r="EC14" s="669"/>
    </row>
    <row r="15" spans="2:143" ht="11.25" customHeight="1" x14ac:dyDescent="0.15">
      <c r="B15" s="625" t="s">
        <v>255</v>
      </c>
      <c r="C15" s="626"/>
      <c r="D15" s="626"/>
      <c r="E15" s="626"/>
      <c r="F15" s="626"/>
      <c r="G15" s="626"/>
      <c r="H15" s="626"/>
      <c r="I15" s="626"/>
      <c r="J15" s="626"/>
      <c r="K15" s="626"/>
      <c r="L15" s="626"/>
      <c r="M15" s="626"/>
      <c r="N15" s="626"/>
      <c r="O15" s="626"/>
      <c r="P15" s="626"/>
      <c r="Q15" s="627"/>
      <c r="R15" s="628" t="s">
        <v>129</v>
      </c>
      <c r="S15" s="629"/>
      <c r="T15" s="629"/>
      <c r="U15" s="629"/>
      <c r="V15" s="629"/>
      <c r="W15" s="629"/>
      <c r="X15" s="629"/>
      <c r="Y15" s="630"/>
      <c r="Z15" s="655" t="s">
        <v>129</v>
      </c>
      <c r="AA15" s="655"/>
      <c r="AB15" s="655"/>
      <c r="AC15" s="655"/>
      <c r="AD15" s="656" t="s">
        <v>129</v>
      </c>
      <c r="AE15" s="656"/>
      <c r="AF15" s="656"/>
      <c r="AG15" s="656"/>
      <c r="AH15" s="656"/>
      <c r="AI15" s="656"/>
      <c r="AJ15" s="656"/>
      <c r="AK15" s="656"/>
      <c r="AL15" s="631" t="s">
        <v>129</v>
      </c>
      <c r="AM15" s="632"/>
      <c r="AN15" s="632"/>
      <c r="AO15" s="657"/>
      <c r="AP15" s="625" t="s">
        <v>256</v>
      </c>
      <c r="AQ15" s="626"/>
      <c r="AR15" s="626"/>
      <c r="AS15" s="626"/>
      <c r="AT15" s="626"/>
      <c r="AU15" s="626"/>
      <c r="AV15" s="626"/>
      <c r="AW15" s="626"/>
      <c r="AX15" s="626"/>
      <c r="AY15" s="626"/>
      <c r="AZ15" s="626"/>
      <c r="BA15" s="626"/>
      <c r="BB15" s="626"/>
      <c r="BC15" s="626"/>
      <c r="BD15" s="626"/>
      <c r="BE15" s="626"/>
      <c r="BF15" s="627"/>
      <c r="BG15" s="628">
        <v>336736</v>
      </c>
      <c r="BH15" s="629"/>
      <c r="BI15" s="629"/>
      <c r="BJ15" s="629"/>
      <c r="BK15" s="629"/>
      <c r="BL15" s="629"/>
      <c r="BM15" s="629"/>
      <c r="BN15" s="630"/>
      <c r="BO15" s="655">
        <v>5</v>
      </c>
      <c r="BP15" s="655"/>
      <c r="BQ15" s="655"/>
      <c r="BR15" s="655"/>
      <c r="BS15" s="656" t="s">
        <v>129</v>
      </c>
      <c r="BT15" s="656"/>
      <c r="BU15" s="656"/>
      <c r="BV15" s="656"/>
      <c r="BW15" s="656"/>
      <c r="BX15" s="656"/>
      <c r="BY15" s="656"/>
      <c r="BZ15" s="656"/>
      <c r="CA15" s="656"/>
      <c r="CB15" s="723"/>
      <c r="CD15" s="670" t="s">
        <v>257</v>
      </c>
      <c r="CE15" s="667"/>
      <c r="CF15" s="667"/>
      <c r="CG15" s="667"/>
      <c r="CH15" s="667"/>
      <c r="CI15" s="667"/>
      <c r="CJ15" s="667"/>
      <c r="CK15" s="667"/>
      <c r="CL15" s="667"/>
      <c r="CM15" s="667"/>
      <c r="CN15" s="667"/>
      <c r="CO15" s="667"/>
      <c r="CP15" s="667"/>
      <c r="CQ15" s="668"/>
      <c r="CR15" s="628">
        <v>1372728</v>
      </c>
      <c r="CS15" s="629"/>
      <c r="CT15" s="629"/>
      <c r="CU15" s="629"/>
      <c r="CV15" s="629"/>
      <c r="CW15" s="629"/>
      <c r="CX15" s="629"/>
      <c r="CY15" s="630"/>
      <c r="CZ15" s="655">
        <v>6.6</v>
      </c>
      <c r="DA15" s="655"/>
      <c r="DB15" s="655"/>
      <c r="DC15" s="655"/>
      <c r="DD15" s="634">
        <v>113744</v>
      </c>
      <c r="DE15" s="629"/>
      <c r="DF15" s="629"/>
      <c r="DG15" s="629"/>
      <c r="DH15" s="629"/>
      <c r="DI15" s="629"/>
      <c r="DJ15" s="629"/>
      <c r="DK15" s="629"/>
      <c r="DL15" s="629"/>
      <c r="DM15" s="629"/>
      <c r="DN15" s="629"/>
      <c r="DO15" s="629"/>
      <c r="DP15" s="630"/>
      <c r="DQ15" s="634">
        <v>1189024</v>
      </c>
      <c r="DR15" s="629"/>
      <c r="DS15" s="629"/>
      <c r="DT15" s="629"/>
      <c r="DU15" s="629"/>
      <c r="DV15" s="629"/>
      <c r="DW15" s="629"/>
      <c r="DX15" s="629"/>
      <c r="DY15" s="629"/>
      <c r="DZ15" s="629"/>
      <c r="EA15" s="629"/>
      <c r="EB15" s="629"/>
      <c r="EC15" s="669"/>
    </row>
    <row r="16" spans="2:143" ht="11.25" customHeight="1" x14ac:dyDescent="0.15">
      <c r="B16" s="625" t="s">
        <v>258</v>
      </c>
      <c r="C16" s="626"/>
      <c r="D16" s="626"/>
      <c r="E16" s="626"/>
      <c r="F16" s="626"/>
      <c r="G16" s="626"/>
      <c r="H16" s="626"/>
      <c r="I16" s="626"/>
      <c r="J16" s="626"/>
      <c r="K16" s="626"/>
      <c r="L16" s="626"/>
      <c r="M16" s="626"/>
      <c r="N16" s="626"/>
      <c r="O16" s="626"/>
      <c r="P16" s="626"/>
      <c r="Q16" s="627"/>
      <c r="R16" s="628">
        <v>13809</v>
      </c>
      <c r="S16" s="629"/>
      <c r="T16" s="629"/>
      <c r="U16" s="629"/>
      <c r="V16" s="629"/>
      <c r="W16" s="629"/>
      <c r="X16" s="629"/>
      <c r="Y16" s="630"/>
      <c r="Z16" s="655">
        <v>0.1</v>
      </c>
      <c r="AA16" s="655"/>
      <c r="AB16" s="655"/>
      <c r="AC16" s="655"/>
      <c r="AD16" s="656">
        <v>13809</v>
      </c>
      <c r="AE16" s="656"/>
      <c r="AF16" s="656"/>
      <c r="AG16" s="656"/>
      <c r="AH16" s="656"/>
      <c r="AI16" s="656"/>
      <c r="AJ16" s="656"/>
      <c r="AK16" s="656"/>
      <c r="AL16" s="631">
        <v>0.1</v>
      </c>
      <c r="AM16" s="632"/>
      <c r="AN16" s="632"/>
      <c r="AO16" s="657"/>
      <c r="AP16" s="625" t="s">
        <v>259</v>
      </c>
      <c r="AQ16" s="626"/>
      <c r="AR16" s="626"/>
      <c r="AS16" s="626"/>
      <c r="AT16" s="626"/>
      <c r="AU16" s="626"/>
      <c r="AV16" s="626"/>
      <c r="AW16" s="626"/>
      <c r="AX16" s="626"/>
      <c r="AY16" s="626"/>
      <c r="AZ16" s="626"/>
      <c r="BA16" s="626"/>
      <c r="BB16" s="626"/>
      <c r="BC16" s="626"/>
      <c r="BD16" s="626"/>
      <c r="BE16" s="626"/>
      <c r="BF16" s="627"/>
      <c r="BG16" s="628" t="s">
        <v>129</v>
      </c>
      <c r="BH16" s="629"/>
      <c r="BI16" s="629"/>
      <c r="BJ16" s="629"/>
      <c r="BK16" s="629"/>
      <c r="BL16" s="629"/>
      <c r="BM16" s="629"/>
      <c r="BN16" s="630"/>
      <c r="BO16" s="655" t="s">
        <v>129</v>
      </c>
      <c r="BP16" s="655"/>
      <c r="BQ16" s="655"/>
      <c r="BR16" s="655"/>
      <c r="BS16" s="656" t="s">
        <v>129</v>
      </c>
      <c r="BT16" s="656"/>
      <c r="BU16" s="656"/>
      <c r="BV16" s="656"/>
      <c r="BW16" s="656"/>
      <c r="BX16" s="656"/>
      <c r="BY16" s="656"/>
      <c r="BZ16" s="656"/>
      <c r="CA16" s="656"/>
      <c r="CB16" s="723"/>
      <c r="CD16" s="670" t="s">
        <v>260</v>
      </c>
      <c r="CE16" s="667"/>
      <c r="CF16" s="667"/>
      <c r="CG16" s="667"/>
      <c r="CH16" s="667"/>
      <c r="CI16" s="667"/>
      <c r="CJ16" s="667"/>
      <c r="CK16" s="667"/>
      <c r="CL16" s="667"/>
      <c r="CM16" s="667"/>
      <c r="CN16" s="667"/>
      <c r="CO16" s="667"/>
      <c r="CP16" s="667"/>
      <c r="CQ16" s="668"/>
      <c r="CR16" s="628">
        <v>85615</v>
      </c>
      <c r="CS16" s="629"/>
      <c r="CT16" s="629"/>
      <c r="CU16" s="629"/>
      <c r="CV16" s="629"/>
      <c r="CW16" s="629"/>
      <c r="CX16" s="629"/>
      <c r="CY16" s="630"/>
      <c r="CZ16" s="655">
        <v>0.4</v>
      </c>
      <c r="DA16" s="655"/>
      <c r="DB16" s="655"/>
      <c r="DC16" s="655"/>
      <c r="DD16" s="634" t="s">
        <v>129</v>
      </c>
      <c r="DE16" s="629"/>
      <c r="DF16" s="629"/>
      <c r="DG16" s="629"/>
      <c r="DH16" s="629"/>
      <c r="DI16" s="629"/>
      <c r="DJ16" s="629"/>
      <c r="DK16" s="629"/>
      <c r="DL16" s="629"/>
      <c r="DM16" s="629"/>
      <c r="DN16" s="629"/>
      <c r="DO16" s="629"/>
      <c r="DP16" s="630"/>
      <c r="DQ16" s="634">
        <v>64165</v>
      </c>
      <c r="DR16" s="629"/>
      <c r="DS16" s="629"/>
      <c r="DT16" s="629"/>
      <c r="DU16" s="629"/>
      <c r="DV16" s="629"/>
      <c r="DW16" s="629"/>
      <c r="DX16" s="629"/>
      <c r="DY16" s="629"/>
      <c r="DZ16" s="629"/>
      <c r="EA16" s="629"/>
      <c r="EB16" s="629"/>
      <c r="EC16" s="669"/>
    </row>
    <row r="17" spans="2:133" ht="11.25" customHeight="1" x14ac:dyDescent="0.15">
      <c r="B17" s="625" t="s">
        <v>261</v>
      </c>
      <c r="C17" s="626"/>
      <c r="D17" s="626"/>
      <c r="E17" s="626"/>
      <c r="F17" s="626"/>
      <c r="G17" s="626"/>
      <c r="H17" s="626"/>
      <c r="I17" s="626"/>
      <c r="J17" s="626"/>
      <c r="K17" s="626"/>
      <c r="L17" s="626"/>
      <c r="M17" s="626"/>
      <c r="N17" s="626"/>
      <c r="O17" s="626"/>
      <c r="P17" s="626"/>
      <c r="Q17" s="627"/>
      <c r="R17" s="628">
        <v>82602</v>
      </c>
      <c r="S17" s="629"/>
      <c r="T17" s="629"/>
      <c r="U17" s="629"/>
      <c r="V17" s="629"/>
      <c r="W17" s="629"/>
      <c r="X17" s="629"/>
      <c r="Y17" s="630"/>
      <c r="Z17" s="655">
        <v>0.4</v>
      </c>
      <c r="AA17" s="655"/>
      <c r="AB17" s="655"/>
      <c r="AC17" s="655"/>
      <c r="AD17" s="656">
        <v>82602</v>
      </c>
      <c r="AE17" s="656"/>
      <c r="AF17" s="656"/>
      <c r="AG17" s="656"/>
      <c r="AH17" s="656"/>
      <c r="AI17" s="656"/>
      <c r="AJ17" s="656"/>
      <c r="AK17" s="656"/>
      <c r="AL17" s="631">
        <v>0.9</v>
      </c>
      <c r="AM17" s="632"/>
      <c r="AN17" s="632"/>
      <c r="AO17" s="657"/>
      <c r="AP17" s="625" t="s">
        <v>262</v>
      </c>
      <c r="AQ17" s="626"/>
      <c r="AR17" s="626"/>
      <c r="AS17" s="626"/>
      <c r="AT17" s="626"/>
      <c r="AU17" s="626"/>
      <c r="AV17" s="626"/>
      <c r="AW17" s="626"/>
      <c r="AX17" s="626"/>
      <c r="AY17" s="626"/>
      <c r="AZ17" s="626"/>
      <c r="BA17" s="626"/>
      <c r="BB17" s="626"/>
      <c r="BC17" s="626"/>
      <c r="BD17" s="626"/>
      <c r="BE17" s="626"/>
      <c r="BF17" s="627"/>
      <c r="BG17" s="628" t="s">
        <v>129</v>
      </c>
      <c r="BH17" s="629"/>
      <c r="BI17" s="629"/>
      <c r="BJ17" s="629"/>
      <c r="BK17" s="629"/>
      <c r="BL17" s="629"/>
      <c r="BM17" s="629"/>
      <c r="BN17" s="630"/>
      <c r="BO17" s="655" t="s">
        <v>129</v>
      </c>
      <c r="BP17" s="655"/>
      <c r="BQ17" s="655"/>
      <c r="BR17" s="655"/>
      <c r="BS17" s="656" t="s">
        <v>129</v>
      </c>
      <c r="BT17" s="656"/>
      <c r="BU17" s="656"/>
      <c r="BV17" s="656"/>
      <c r="BW17" s="656"/>
      <c r="BX17" s="656"/>
      <c r="BY17" s="656"/>
      <c r="BZ17" s="656"/>
      <c r="CA17" s="656"/>
      <c r="CB17" s="723"/>
      <c r="CD17" s="670" t="s">
        <v>263</v>
      </c>
      <c r="CE17" s="667"/>
      <c r="CF17" s="667"/>
      <c r="CG17" s="667"/>
      <c r="CH17" s="667"/>
      <c r="CI17" s="667"/>
      <c r="CJ17" s="667"/>
      <c r="CK17" s="667"/>
      <c r="CL17" s="667"/>
      <c r="CM17" s="667"/>
      <c r="CN17" s="667"/>
      <c r="CO17" s="667"/>
      <c r="CP17" s="667"/>
      <c r="CQ17" s="668"/>
      <c r="CR17" s="628">
        <v>1025469</v>
      </c>
      <c r="CS17" s="629"/>
      <c r="CT17" s="629"/>
      <c r="CU17" s="629"/>
      <c r="CV17" s="629"/>
      <c r="CW17" s="629"/>
      <c r="CX17" s="629"/>
      <c r="CY17" s="630"/>
      <c r="CZ17" s="655">
        <v>5</v>
      </c>
      <c r="DA17" s="655"/>
      <c r="DB17" s="655"/>
      <c r="DC17" s="655"/>
      <c r="DD17" s="634" t="s">
        <v>129</v>
      </c>
      <c r="DE17" s="629"/>
      <c r="DF17" s="629"/>
      <c r="DG17" s="629"/>
      <c r="DH17" s="629"/>
      <c r="DI17" s="629"/>
      <c r="DJ17" s="629"/>
      <c r="DK17" s="629"/>
      <c r="DL17" s="629"/>
      <c r="DM17" s="629"/>
      <c r="DN17" s="629"/>
      <c r="DO17" s="629"/>
      <c r="DP17" s="630"/>
      <c r="DQ17" s="634">
        <v>943265</v>
      </c>
      <c r="DR17" s="629"/>
      <c r="DS17" s="629"/>
      <c r="DT17" s="629"/>
      <c r="DU17" s="629"/>
      <c r="DV17" s="629"/>
      <c r="DW17" s="629"/>
      <c r="DX17" s="629"/>
      <c r="DY17" s="629"/>
      <c r="DZ17" s="629"/>
      <c r="EA17" s="629"/>
      <c r="EB17" s="629"/>
      <c r="EC17" s="669"/>
    </row>
    <row r="18" spans="2:133" ht="11.25" customHeight="1" x14ac:dyDescent="0.15">
      <c r="B18" s="625" t="s">
        <v>264</v>
      </c>
      <c r="C18" s="626"/>
      <c r="D18" s="626"/>
      <c r="E18" s="626"/>
      <c r="F18" s="626"/>
      <c r="G18" s="626"/>
      <c r="H18" s="626"/>
      <c r="I18" s="626"/>
      <c r="J18" s="626"/>
      <c r="K18" s="626"/>
      <c r="L18" s="626"/>
      <c r="M18" s="626"/>
      <c r="N18" s="626"/>
      <c r="O18" s="626"/>
      <c r="P18" s="626"/>
      <c r="Q18" s="627"/>
      <c r="R18" s="628">
        <v>140361</v>
      </c>
      <c r="S18" s="629"/>
      <c r="T18" s="629"/>
      <c r="U18" s="629"/>
      <c r="V18" s="629"/>
      <c r="W18" s="629"/>
      <c r="X18" s="629"/>
      <c r="Y18" s="630"/>
      <c r="Z18" s="655">
        <v>0.6</v>
      </c>
      <c r="AA18" s="655"/>
      <c r="AB18" s="655"/>
      <c r="AC18" s="655"/>
      <c r="AD18" s="656">
        <v>130475</v>
      </c>
      <c r="AE18" s="656"/>
      <c r="AF18" s="656"/>
      <c r="AG18" s="656"/>
      <c r="AH18" s="656"/>
      <c r="AI18" s="656"/>
      <c r="AJ18" s="656"/>
      <c r="AK18" s="656"/>
      <c r="AL18" s="631">
        <v>1.3999999761581421</v>
      </c>
      <c r="AM18" s="632"/>
      <c r="AN18" s="632"/>
      <c r="AO18" s="657"/>
      <c r="AP18" s="625" t="s">
        <v>265</v>
      </c>
      <c r="AQ18" s="626"/>
      <c r="AR18" s="626"/>
      <c r="AS18" s="626"/>
      <c r="AT18" s="626"/>
      <c r="AU18" s="626"/>
      <c r="AV18" s="626"/>
      <c r="AW18" s="626"/>
      <c r="AX18" s="626"/>
      <c r="AY18" s="626"/>
      <c r="AZ18" s="626"/>
      <c r="BA18" s="626"/>
      <c r="BB18" s="626"/>
      <c r="BC18" s="626"/>
      <c r="BD18" s="626"/>
      <c r="BE18" s="626"/>
      <c r="BF18" s="627"/>
      <c r="BG18" s="628" t="s">
        <v>129</v>
      </c>
      <c r="BH18" s="629"/>
      <c r="BI18" s="629"/>
      <c r="BJ18" s="629"/>
      <c r="BK18" s="629"/>
      <c r="BL18" s="629"/>
      <c r="BM18" s="629"/>
      <c r="BN18" s="630"/>
      <c r="BO18" s="655" t="s">
        <v>129</v>
      </c>
      <c r="BP18" s="655"/>
      <c r="BQ18" s="655"/>
      <c r="BR18" s="655"/>
      <c r="BS18" s="656" t="s">
        <v>129</v>
      </c>
      <c r="BT18" s="656"/>
      <c r="BU18" s="656"/>
      <c r="BV18" s="656"/>
      <c r="BW18" s="656"/>
      <c r="BX18" s="656"/>
      <c r="BY18" s="656"/>
      <c r="BZ18" s="656"/>
      <c r="CA18" s="656"/>
      <c r="CB18" s="723"/>
      <c r="CD18" s="670" t="s">
        <v>266</v>
      </c>
      <c r="CE18" s="667"/>
      <c r="CF18" s="667"/>
      <c r="CG18" s="667"/>
      <c r="CH18" s="667"/>
      <c r="CI18" s="667"/>
      <c r="CJ18" s="667"/>
      <c r="CK18" s="667"/>
      <c r="CL18" s="667"/>
      <c r="CM18" s="667"/>
      <c r="CN18" s="667"/>
      <c r="CO18" s="667"/>
      <c r="CP18" s="667"/>
      <c r="CQ18" s="668"/>
      <c r="CR18" s="628" t="s">
        <v>129</v>
      </c>
      <c r="CS18" s="629"/>
      <c r="CT18" s="629"/>
      <c r="CU18" s="629"/>
      <c r="CV18" s="629"/>
      <c r="CW18" s="629"/>
      <c r="CX18" s="629"/>
      <c r="CY18" s="630"/>
      <c r="CZ18" s="655" t="s">
        <v>129</v>
      </c>
      <c r="DA18" s="655"/>
      <c r="DB18" s="655"/>
      <c r="DC18" s="655"/>
      <c r="DD18" s="634" t="s">
        <v>129</v>
      </c>
      <c r="DE18" s="629"/>
      <c r="DF18" s="629"/>
      <c r="DG18" s="629"/>
      <c r="DH18" s="629"/>
      <c r="DI18" s="629"/>
      <c r="DJ18" s="629"/>
      <c r="DK18" s="629"/>
      <c r="DL18" s="629"/>
      <c r="DM18" s="629"/>
      <c r="DN18" s="629"/>
      <c r="DO18" s="629"/>
      <c r="DP18" s="630"/>
      <c r="DQ18" s="634" t="s">
        <v>129</v>
      </c>
      <c r="DR18" s="629"/>
      <c r="DS18" s="629"/>
      <c r="DT18" s="629"/>
      <c r="DU18" s="629"/>
      <c r="DV18" s="629"/>
      <c r="DW18" s="629"/>
      <c r="DX18" s="629"/>
      <c r="DY18" s="629"/>
      <c r="DZ18" s="629"/>
      <c r="EA18" s="629"/>
      <c r="EB18" s="629"/>
      <c r="EC18" s="669"/>
    </row>
    <row r="19" spans="2:133" ht="11.25" customHeight="1" x14ac:dyDescent="0.15">
      <c r="B19" s="625" t="s">
        <v>267</v>
      </c>
      <c r="C19" s="626"/>
      <c r="D19" s="626"/>
      <c r="E19" s="626"/>
      <c r="F19" s="626"/>
      <c r="G19" s="626"/>
      <c r="H19" s="626"/>
      <c r="I19" s="626"/>
      <c r="J19" s="626"/>
      <c r="K19" s="626"/>
      <c r="L19" s="626"/>
      <c r="M19" s="626"/>
      <c r="N19" s="626"/>
      <c r="O19" s="626"/>
      <c r="P19" s="626"/>
      <c r="Q19" s="627"/>
      <c r="R19" s="628">
        <v>58043</v>
      </c>
      <c r="S19" s="629"/>
      <c r="T19" s="629"/>
      <c r="U19" s="629"/>
      <c r="V19" s="629"/>
      <c r="W19" s="629"/>
      <c r="X19" s="629"/>
      <c r="Y19" s="630"/>
      <c r="Z19" s="655">
        <v>0.3</v>
      </c>
      <c r="AA19" s="655"/>
      <c r="AB19" s="655"/>
      <c r="AC19" s="655"/>
      <c r="AD19" s="656">
        <v>58043</v>
      </c>
      <c r="AE19" s="656"/>
      <c r="AF19" s="656"/>
      <c r="AG19" s="656"/>
      <c r="AH19" s="656"/>
      <c r="AI19" s="656"/>
      <c r="AJ19" s="656"/>
      <c r="AK19" s="656"/>
      <c r="AL19" s="631">
        <v>0.6</v>
      </c>
      <c r="AM19" s="632"/>
      <c r="AN19" s="632"/>
      <c r="AO19" s="657"/>
      <c r="AP19" s="625" t="s">
        <v>268</v>
      </c>
      <c r="AQ19" s="626"/>
      <c r="AR19" s="626"/>
      <c r="AS19" s="626"/>
      <c r="AT19" s="626"/>
      <c r="AU19" s="626"/>
      <c r="AV19" s="626"/>
      <c r="AW19" s="626"/>
      <c r="AX19" s="626"/>
      <c r="AY19" s="626"/>
      <c r="AZ19" s="626"/>
      <c r="BA19" s="626"/>
      <c r="BB19" s="626"/>
      <c r="BC19" s="626"/>
      <c r="BD19" s="626"/>
      <c r="BE19" s="626"/>
      <c r="BF19" s="627"/>
      <c r="BG19" s="628">
        <v>471353</v>
      </c>
      <c r="BH19" s="629"/>
      <c r="BI19" s="629"/>
      <c r="BJ19" s="629"/>
      <c r="BK19" s="629"/>
      <c r="BL19" s="629"/>
      <c r="BM19" s="629"/>
      <c r="BN19" s="630"/>
      <c r="BO19" s="655">
        <v>7</v>
      </c>
      <c r="BP19" s="655"/>
      <c r="BQ19" s="655"/>
      <c r="BR19" s="655"/>
      <c r="BS19" s="656" t="s">
        <v>129</v>
      </c>
      <c r="BT19" s="656"/>
      <c r="BU19" s="656"/>
      <c r="BV19" s="656"/>
      <c r="BW19" s="656"/>
      <c r="BX19" s="656"/>
      <c r="BY19" s="656"/>
      <c r="BZ19" s="656"/>
      <c r="CA19" s="656"/>
      <c r="CB19" s="723"/>
      <c r="CD19" s="670" t="s">
        <v>269</v>
      </c>
      <c r="CE19" s="667"/>
      <c r="CF19" s="667"/>
      <c r="CG19" s="667"/>
      <c r="CH19" s="667"/>
      <c r="CI19" s="667"/>
      <c r="CJ19" s="667"/>
      <c r="CK19" s="667"/>
      <c r="CL19" s="667"/>
      <c r="CM19" s="667"/>
      <c r="CN19" s="667"/>
      <c r="CO19" s="667"/>
      <c r="CP19" s="667"/>
      <c r="CQ19" s="668"/>
      <c r="CR19" s="628" t="s">
        <v>129</v>
      </c>
      <c r="CS19" s="629"/>
      <c r="CT19" s="629"/>
      <c r="CU19" s="629"/>
      <c r="CV19" s="629"/>
      <c r="CW19" s="629"/>
      <c r="CX19" s="629"/>
      <c r="CY19" s="630"/>
      <c r="CZ19" s="655" t="s">
        <v>129</v>
      </c>
      <c r="DA19" s="655"/>
      <c r="DB19" s="655"/>
      <c r="DC19" s="655"/>
      <c r="DD19" s="634" t="s">
        <v>129</v>
      </c>
      <c r="DE19" s="629"/>
      <c r="DF19" s="629"/>
      <c r="DG19" s="629"/>
      <c r="DH19" s="629"/>
      <c r="DI19" s="629"/>
      <c r="DJ19" s="629"/>
      <c r="DK19" s="629"/>
      <c r="DL19" s="629"/>
      <c r="DM19" s="629"/>
      <c r="DN19" s="629"/>
      <c r="DO19" s="629"/>
      <c r="DP19" s="630"/>
      <c r="DQ19" s="634" t="s">
        <v>129</v>
      </c>
      <c r="DR19" s="629"/>
      <c r="DS19" s="629"/>
      <c r="DT19" s="629"/>
      <c r="DU19" s="629"/>
      <c r="DV19" s="629"/>
      <c r="DW19" s="629"/>
      <c r="DX19" s="629"/>
      <c r="DY19" s="629"/>
      <c r="DZ19" s="629"/>
      <c r="EA19" s="629"/>
      <c r="EB19" s="629"/>
      <c r="EC19" s="669"/>
    </row>
    <row r="20" spans="2:133" ht="11.25" customHeight="1" x14ac:dyDescent="0.15">
      <c r="B20" s="625" t="s">
        <v>270</v>
      </c>
      <c r="C20" s="626"/>
      <c r="D20" s="626"/>
      <c r="E20" s="626"/>
      <c r="F20" s="626"/>
      <c r="G20" s="626"/>
      <c r="H20" s="626"/>
      <c r="I20" s="626"/>
      <c r="J20" s="626"/>
      <c r="K20" s="626"/>
      <c r="L20" s="626"/>
      <c r="M20" s="626"/>
      <c r="N20" s="626"/>
      <c r="O20" s="626"/>
      <c r="P20" s="626"/>
      <c r="Q20" s="627"/>
      <c r="R20" s="628">
        <v>3867</v>
      </c>
      <c r="S20" s="629"/>
      <c r="T20" s="629"/>
      <c r="U20" s="629"/>
      <c r="V20" s="629"/>
      <c r="W20" s="629"/>
      <c r="X20" s="629"/>
      <c r="Y20" s="630"/>
      <c r="Z20" s="655">
        <v>0</v>
      </c>
      <c r="AA20" s="655"/>
      <c r="AB20" s="655"/>
      <c r="AC20" s="655"/>
      <c r="AD20" s="656">
        <v>3867</v>
      </c>
      <c r="AE20" s="656"/>
      <c r="AF20" s="656"/>
      <c r="AG20" s="656"/>
      <c r="AH20" s="656"/>
      <c r="AI20" s="656"/>
      <c r="AJ20" s="656"/>
      <c r="AK20" s="656"/>
      <c r="AL20" s="631">
        <v>0</v>
      </c>
      <c r="AM20" s="632"/>
      <c r="AN20" s="632"/>
      <c r="AO20" s="657"/>
      <c r="AP20" s="625" t="s">
        <v>271</v>
      </c>
      <c r="AQ20" s="626"/>
      <c r="AR20" s="626"/>
      <c r="AS20" s="626"/>
      <c r="AT20" s="626"/>
      <c r="AU20" s="626"/>
      <c r="AV20" s="626"/>
      <c r="AW20" s="626"/>
      <c r="AX20" s="626"/>
      <c r="AY20" s="626"/>
      <c r="AZ20" s="626"/>
      <c r="BA20" s="626"/>
      <c r="BB20" s="626"/>
      <c r="BC20" s="626"/>
      <c r="BD20" s="626"/>
      <c r="BE20" s="626"/>
      <c r="BF20" s="627"/>
      <c r="BG20" s="628">
        <v>471353</v>
      </c>
      <c r="BH20" s="629"/>
      <c r="BI20" s="629"/>
      <c r="BJ20" s="629"/>
      <c r="BK20" s="629"/>
      <c r="BL20" s="629"/>
      <c r="BM20" s="629"/>
      <c r="BN20" s="630"/>
      <c r="BO20" s="655">
        <v>7</v>
      </c>
      <c r="BP20" s="655"/>
      <c r="BQ20" s="655"/>
      <c r="BR20" s="655"/>
      <c r="BS20" s="656" t="s">
        <v>129</v>
      </c>
      <c r="BT20" s="656"/>
      <c r="BU20" s="656"/>
      <c r="BV20" s="656"/>
      <c r="BW20" s="656"/>
      <c r="BX20" s="656"/>
      <c r="BY20" s="656"/>
      <c r="BZ20" s="656"/>
      <c r="CA20" s="656"/>
      <c r="CB20" s="723"/>
      <c r="CD20" s="670" t="s">
        <v>272</v>
      </c>
      <c r="CE20" s="667"/>
      <c r="CF20" s="667"/>
      <c r="CG20" s="667"/>
      <c r="CH20" s="667"/>
      <c r="CI20" s="667"/>
      <c r="CJ20" s="667"/>
      <c r="CK20" s="667"/>
      <c r="CL20" s="667"/>
      <c r="CM20" s="667"/>
      <c r="CN20" s="667"/>
      <c r="CO20" s="667"/>
      <c r="CP20" s="667"/>
      <c r="CQ20" s="668"/>
      <c r="CR20" s="628">
        <v>20658585</v>
      </c>
      <c r="CS20" s="629"/>
      <c r="CT20" s="629"/>
      <c r="CU20" s="629"/>
      <c r="CV20" s="629"/>
      <c r="CW20" s="629"/>
      <c r="CX20" s="629"/>
      <c r="CY20" s="630"/>
      <c r="CZ20" s="655">
        <v>100</v>
      </c>
      <c r="DA20" s="655"/>
      <c r="DB20" s="655"/>
      <c r="DC20" s="655"/>
      <c r="DD20" s="634">
        <v>1921117</v>
      </c>
      <c r="DE20" s="629"/>
      <c r="DF20" s="629"/>
      <c r="DG20" s="629"/>
      <c r="DH20" s="629"/>
      <c r="DI20" s="629"/>
      <c r="DJ20" s="629"/>
      <c r="DK20" s="629"/>
      <c r="DL20" s="629"/>
      <c r="DM20" s="629"/>
      <c r="DN20" s="629"/>
      <c r="DO20" s="629"/>
      <c r="DP20" s="630"/>
      <c r="DQ20" s="634">
        <v>12412030</v>
      </c>
      <c r="DR20" s="629"/>
      <c r="DS20" s="629"/>
      <c r="DT20" s="629"/>
      <c r="DU20" s="629"/>
      <c r="DV20" s="629"/>
      <c r="DW20" s="629"/>
      <c r="DX20" s="629"/>
      <c r="DY20" s="629"/>
      <c r="DZ20" s="629"/>
      <c r="EA20" s="629"/>
      <c r="EB20" s="629"/>
      <c r="EC20" s="669"/>
    </row>
    <row r="21" spans="2:133" ht="11.25" customHeight="1" x14ac:dyDescent="0.15">
      <c r="B21" s="625" t="s">
        <v>273</v>
      </c>
      <c r="C21" s="626"/>
      <c r="D21" s="626"/>
      <c r="E21" s="626"/>
      <c r="F21" s="626"/>
      <c r="G21" s="626"/>
      <c r="H21" s="626"/>
      <c r="I21" s="626"/>
      <c r="J21" s="626"/>
      <c r="K21" s="626"/>
      <c r="L21" s="626"/>
      <c r="M21" s="626"/>
      <c r="N21" s="626"/>
      <c r="O21" s="626"/>
      <c r="P21" s="626"/>
      <c r="Q21" s="627"/>
      <c r="R21" s="628">
        <v>1876</v>
      </c>
      <c r="S21" s="629"/>
      <c r="T21" s="629"/>
      <c r="U21" s="629"/>
      <c r="V21" s="629"/>
      <c r="W21" s="629"/>
      <c r="X21" s="629"/>
      <c r="Y21" s="630"/>
      <c r="Z21" s="655">
        <v>0</v>
      </c>
      <c r="AA21" s="655"/>
      <c r="AB21" s="655"/>
      <c r="AC21" s="655"/>
      <c r="AD21" s="656">
        <v>1876</v>
      </c>
      <c r="AE21" s="656"/>
      <c r="AF21" s="656"/>
      <c r="AG21" s="656"/>
      <c r="AH21" s="656"/>
      <c r="AI21" s="656"/>
      <c r="AJ21" s="656"/>
      <c r="AK21" s="656"/>
      <c r="AL21" s="631">
        <v>0</v>
      </c>
      <c r="AM21" s="632"/>
      <c r="AN21" s="632"/>
      <c r="AO21" s="657"/>
      <c r="AP21" s="720" t="s">
        <v>274</v>
      </c>
      <c r="AQ21" s="728"/>
      <c r="AR21" s="728"/>
      <c r="AS21" s="728"/>
      <c r="AT21" s="728"/>
      <c r="AU21" s="728"/>
      <c r="AV21" s="728"/>
      <c r="AW21" s="728"/>
      <c r="AX21" s="728"/>
      <c r="AY21" s="728"/>
      <c r="AZ21" s="728"/>
      <c r="BA21" s="728"/>
      <c r="BB21" s="728"/>
      <c r="BC21" s="728"/>
      <c r="BD21" s="728"/>
      <c r="BE21" s="728"/>
      <c r="BF21" s="722"/>
      <c r="BG21" s="628" t="s">
        <v>129</v>
      </c>
      <c r="BH21" s="629"/>
      <c r="BI21" s="629"/>
      <c r="BJ21" s="629"/>
      <c r="BK21" s="629"/>
      <c r="BL21" s="629"/>
      <c r="BM21" s="629"/>
      <c r="BN21" s="630"/>
      <c r="BO21" s="655" t="s">
        <v>129</v>
      </c>
      <c r="BP21" s="655"/>
      <c r="BQ21" s="655"/>
      <c r="BR21" s="655"/>
      <c r="BS21" s="656" t="s">
        <v>129</v>
      </c>
      <c r="BT21" s="656"/>
      <c r="BU21" s="656"/>
      <c r="BV21" s="656"/>
      <c r="BW21" s="656"/>
      <c r="BX21" s="656"/>
      <c r="BY21" s="656"/>
      <c r="BZ21" s="656"/>
      <c r="CA21" s="656"/>
      <c r="CB21" s="723"/>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275</v>
      </c>
      <c r="C22" s="692"/>
      <c r="D22" s="692"/>
      <c r="E22" s="692"/>
      <c r="F22" s="692"/>
      <c r="G22" s="692"/>
      <c r="H22" s="692"/>
      <c r="I22" s="692"/>
      <c r="J22" s="692"/>
      <c r="K22" s="692"/>
      <c r="L22" s="692"/>
      <c r="M22" s="692"/>
      <c r="N22" s="692"/>
      <c r="O22" s="692"/>
      <c r="P22" s="692"/>
      <c r="Q22" s="693"/>
      <c r="R22" s="628">
        <v>76575</v>
      </c>
      <c r="S22" s="629"/>
      <c r="T22" s="629"/>
      <c r="U22" s="629"/>
      <c r="V22" s="629"/>
      <c r="W22" s="629"/>
      <c r="X22" s="629"/>
      <c r="Y22" s="630"/>
      <c r="Z22" s="655">
        <v>0.3</v>
      </c>
      <c r="AA22" s="655"/>
      <c r="AB22" s="655"/>
      <c r="AC22" s="655"/>
      <c r="AD22" s="656">
        <v>66689</v>
      </c>
      <c r="AE22" s="656"/>
      <c r="AF22" s="656"/>
      <c r="AG22" s="656"/>
      <c r="AH22" s="656"/>
      <c r="AI22" s="656"/>
      <c r="AJ22" s="656"/>
      <c r="AK22" s="656"/>
      <c r="AL22" s="631">
        <v>0.69999998807907104</v>
      </c>
      <c r="AM22" s="632"/>
      <c r="AN22" s="632"/>
      <c r="AO22" s="657"/>
      <c r="AP22" s="720" t="s">
        <v>276</v>
      </c>
      <c r="AQ22" s="728"/>
      <c r="AR22" s="728"/>
      <c r="AS22" s="728"/>
      <c r="AT22" s="728"/>
      <c r="AU22" s="728"/>
      <c r="AV22" s="728"/>
      <c r="AW22" s="728"/>
      <c r="AX22" s="728"/>
      <c r="AY22" s="728"/>
      <c r="AZ22" s="728"/>
      <c r="BA22" s="728"/>
      <c r="BB22" s="728"/>
      <c r="BC22" s="728"/>
      <c r="BD22" s="728"/>
      <c r="BE22" s="728"/>
      <c r="BF22" s="722"/>
      <c r="BG22" s="628" t="s">
        <v>129</v>
      </c>
      <c r="BH22" s="629"/>
      <c r="BI22" s="629"/>
      <c r="BJ22" s="629"/>
      <c r="BK22" s="629"/>
      <c r="BL22" s="629"/>
      <c r="BM22" s="629"/>
      <c r="BN22" s="630"/>
      <c r="BO22" s="655" t="s">
        <v>129</v>
      </c>
      <c r="BP22" s="655"/>
      <c r="BQ22" s="655"/>
      <c r="BR22" s="655"/>
      <c r="BS22" s="656" t="s">
        <v>129</v>
      </c>
      <c r="BT22" s="656"/>
      <c r="BU22" s="656"/>
      <c r="BV22" s="656"/>
      <c r="BW22" s="656"/>
      <c r="BX22" s="656"/>
      <c r="BY22" s="656"/>
      <c r="BZ22" s="656"/>
      <c r="CA22" s="656"/>
      <c r="CB22" s="723"/>
      <c r="CD22" s="730" t="s">
        <v>277</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278</v>
      </c>
      <c r="C23" s="626"/>
      <c r="D23" s="626"/>
      <c r="E23" s="626"/>
      <c r="F23" s="626"/>
      <c r="G23" s="626"/>
      <c r="H23" s="626"/>
      <c r="I23" s="626"/>
      <c r="J23" s="626"/>
      <c r="K23" s="626"/>
      <c r="L23" s="626"/>
      <c r="M23" s="626"/>
      <c r="N23" s="626"/>
      <c r="O23" s="626"/>
      <c r="P23" s="626"/>
      <c r="Q23" s="627"/>
      <c r="R23" s="628">
        <v>2062944</v>
      </c>
      <c r="S23" s="629"/>
      <c r="T23" s="629"/>
      <c r="U23" s="629"/>
      <c r="V23" s="629"/>
      <c r="W23" s="629"/>
      <c r="X23" s="629"/>
      <c r="Y23" s="630"/>
      <c r="Z23" s="655">
        <v>9.1999999999999993</v>
      </c>
      <c r="AA23" s="655"/>
      <c r="AB23" s="655"/>
      <c r="AC23" s="655"/>
      <c r="AD23" s="656">
        <v>1664222</v>
      </c>
      <c r="AE23" s="656"/>
      <c r="AF23" s="656"/>
      <c r="AG23" s="656"/>
      <c r="AH23" s="656"/>
      <c r="AI23" s="656"/>
      <c r="AJ23" s="656"/>
      <c r="AK23" s="656"/>
      <c r="AL23" s="631">
        <v>17.5</v>
      </c>
      <c r="AM23" s="632"/>
      <c r="AN23" s="632"/>
      <c r="AO23" s="657"/>
      <c r="AP23" s="720" t="s">
        <v>279</v>
      </c>
      <c r="AQ23" s="728"/>
      <c r="AR23" s="728"/>
      <c r="AS23" s="728"/>
      <c r="AT23" s="728"/>
      <c r="AU23" s="728"/>
      <c r="AV23" s="728"/>
      <c r="AW23" s="728"/>
      <c r="AX23" s="728"/>
      <c r="AY23" s="728"/>
      <c r="AZ23" s="728"/>
      <c r="BA23" s="728"/>
      <c r="BB23" s="728"/>
      <c r="BC23" s="728"/>
      <c r="BD23" s="728"/>
      <c r="BE23" s="728"/>
      <c r="BF23" s="722"/>
      <c r="BG23" s="628">
        <v>471353</v>
      </c>
      <c r="BH23" s="629"/>
      <c r="BI23" s="629"/>
      <c r="BJ23" s="629"/>
      <c r="BK23" s="629"/>
      <c r="BL23" s="629"/>
      <c r="BM23" s="629"/>
      <c r="BN23" s="630"/>
      <c r="BO23" s="655">
        <v>7</v>
      </c>
      <c r="BP23" s="655"/>
      <c r="BQ23" s="655"/>
      <c r="BR23" s="655"/>
      <c r="BS23" s="656" t="s">
        <v>129</v>
      </c>
      <c r="BT23" s="656"/>
      <c r="BU23" s="656"/>
      <c r="BV23" s="656"/>
      <c r="BW23" s="656"/>
      <c r="BX23" s="656"/>
      <c r="BY23" s="656"/>
      <c r="BZ23" s="656"/>
      <c r="CA23" s="656"/>
      <c r="CB23" s="723"/>
      <c r="CD23" s="730" t="s">
        <v>219</v>
      </c>
      <c r="CE23" s="731"/>
      <c r="CF23" s="731"/>
      <c r="CG23" s="731"/>
      <c r="CH23" s="731"/>
      <c r="CI23" s="731"/>
      <c r="CJ23" s="731"/>
      <c r="CK23" s="731"/>
      <c r="CL23" s="731"/>
      <c r="CM23" s="731"/>
      <c r="CN23" s="731"/>
      <c r="CO23" s="731"/>
      <c r="CP23" s="731"/>
      <c r="CQ23" s="732"/>
      <c r="CR23" s="730" t="s">
        <v>280</v>
      </c>
      <c r="CS23" s="731"/>
      <c r="CT23" s="731"/>
      <c r="CU23" s="731"/>
      <c r="CV23" s="731"/>
      <c r="CW23" s="731"/>
      <c r="CX23" s="731"/>
      <c r="CY23" s="732"/>
      <c r="CZ23" s="730" t="s">
        <v>281</v>
      </c>
      <c r="DA23" s="731"/>
      <c r="DB23" s="731"/>
      <c r="DC23" s="732"/>
      <c r="DD23" s="730" t="s">
        <v>282</v>
      </c>
      <c r="DE23" s="731"/>
      <c r="DF23" s="731"/>
      <c r="DG23" s="731"/>
      <c r="DH23" s="731"/>
      <c r="DI23" s="731"/>
      <c r="DJ23" s="731"/>
      <c r="DK23" s="732"/>
      <c r="DL23" s="739" t="s">
        <v>283</v>
      </c>
      <c r="DM23" s="740"/>
      <c r="DN23" s="740"/>
      <c r="DO23" s="740"/>
      <c r="DP23" s="740"/>
      <c r="DQ23" s="740"/>
      <c r="DR23" s="740"/>
      <c r="DS23" s="740"/>
      <c r="DT23" s="740"/>
      <c r="DU23" s="740"/>
      <c r="DV23" s="741"/>
      <c r="DW23" s="730" t="s">
        <v>284</v>
      </c>
      <c r="DX23" s="731"/>
      <c r="DY23" s="731"/>
      <c r="DZ23" s="731"/>
      <c r="EA23" s="731"/>
      <c r="EB23" s="731"/>
      <c r="EC23" s="732"/>
    </row>
    <row r="24" spans="2:133" ht="11.25" customHeight="1" x14ac:dyDescent="0.15">
      <c r="B24" s="625" t="s">
        <v>285</v>
      </c>
      <c r="C24" s="626"/>
      <c r="D24" s="626"/>
      <c r="E24" s="626"/>
      <c r="F24" s="626"/>
      <c r="G24" s="626"/>
      <c r="H24" s="626"/>
      <c r="I24" s="626"/>
      <c r="J24" s="626"/>
      <c r="K24" s="626"/>
      <c r="L24" s="626"/>
      <c r="M24" s="626"/>
      <c r="N24" s="626"/>
      <c r="O24" s="626"/>
      <c r="P24" s="626"/>
      <c r="Q24" s="627"/>
      <c r="R24" s="628">
        <v>1664222</v>
      </c>
      <c r="S24" s="629"/>
      <c r="T24" s="629"/>
      <c r="U24" s="629"/>
      <c r="V24" s="629"/>
      <c r="W24" s="629"/>
      <c r="X24" s="629"/>
      <c r="Y24" s="630"/>
      <c r="Z24" s="655">
        <v>7.4</v>
      </c>
      <c r="AA24" s="655"/>
      <c r="AB24" s="655"/>
      <c r="AC24" s="655"/>
      <c r="AD24" s="656">
        <v>1664222</v>
      </c>
      <c r="AE24" s="656"/>
      <c r="AF24" s="656"/>
      <c r="AG24" s="656"/>
      <c r="AH24" s="656"/>
      <c r="AI24" s="656"/>
      <c r="AJ24" s="656"/>
      <c r="AK24" s="656"/>
      <c r="AL24" s="631">
        <v>17.5</v>
      </c>
      <c r="AM24" s="632"/>
      <c r="AN24" s="632"/>
      <c r="AO24" s="657"/>
      <c r="AP24" s="720" t="s">
        <v>286</v>
      </c>
      <c r="AQ24" s="728"/>
      <c r="AR24" s="728"/>
      <c r="AS24" s="728"/>
      <c r="AT24" s="728"/>
      <c r="AU24" s="728"/>
      <c r="AV24" s="728"/>
      <c r="AW24" s="728"/>
      <c r="AX24" s="728"/>
      <c r="AY24" s="728"/>
      <c r="AZ24" s="728"/>
      <c r="BA24" s="728"/>
      <c r="BB24" s="728"/>
      <c r="BC24" s="728"/>
      <c r="BD24" s="728"/>
      <c r="BE24" s="728"/>
      <c r="BF24" s="722"/>
      <c r="BG24" s="628" t="s">
        <v>129</v>
      </c>
      <c r="BH24" s="629"/>
      <c r="BI24" s="629"/>
      <c r="BJ24" s="629"/>
      <c r="BK24" s="629"/>
      <c r="BL24" s="629"/>
      <c r="BM24" s="629"/>
      <c r="BN24" s="630"/>
      <c r="BO24" s="655" t="s">
        <v>129</v>
      </c>
      <c r="BP24" s="655"/>
      <c r="BQ24" s="655"/>
      <c r="BR24" s="655"/>
      <c r="BS24" s="656" t="s">
        <v>129</v>
      </c>
      <c r="BT24" s="656"/>
      <c r="BU24" s="656"/>
      <c r="BV24" s="656"/>
      <c r="BW24" s="656"/>
      <c r="BX24" s="656"/>
      <c r="BY24" s="656"/>
      <c r="BZ24" s="656"/>
      <c r="CA24" s="656"/>
      <c r="CB24" s="723"/>
      <c r="CD24" s="684" t="s">
        <v>287</v>
      </c>
      <c r="CE24" s="685"/>
      <c r="CF24" s="685"/>
      <c r="CG24" s="685"/>
      <c r="CH24" s="685"/>
      <c r="CI24" s="685"/>
      <c r="CJ24" s="685"/>
      <c r="CK24" s="685"/>
      <c r="CL24" s="685"/>
      <c r="CM24" s="685"/>
      <c r="CN24" s="685"/>
      <c r="CO24" s="685"/>
      <c r="CP24" s="685"/>
      <c r="CQ24" s="686"/>
      <c r="CR24" s="681">
        <v>8745494</v>
      </c>
      <c r="CS24" s="682"/>
      <c r="CT24" s="682"/>
      <c r="CU24" s="682"/>
      <c r="CV24" s="682"/>
      <c r="CW24" s="682"/>
      <c r="CX24" s="682"/>
      <c r="CY24" s="725"/>
      <c r="CZ24" s="726">
        <v>42.3</v>
      </c>
      <c r="DA24" s="700"/>
      <c r="DB24" s="700"/>
      <c r="DC24" s="729"/>
      <c r="DD24" s="724">
        <v>4772307</v>
      </c>
      <c r="DE24" s="682"/>
      <c r="DF24" s="682"/>
      <c r="DG24" s="682"/>
      <c r="DH24" s="682"/>
      <c r="DI24" s="682"/>
      <c r="DJ24" s="682"/>
      <c r="DK24" s="725"/>
      <c r="DL24" s="724">
        <v>4665668</v>
      </c>
      <c r="DM24" s="682"/>
      <c r="DN24" s="682"/>
      <c r="DO24" s="682"/>
      <c r="DP24" s="682"/>
      <c r="DQ24" s="682"/>
      <c r="DR24" s="682"/>
      <c r="DS24" s="682"/>
      <c r="DT24" s="682"/>
      <c r="DU24" s="682"/>
      <c r="DV24" s="725"/>
      <c r="DW24" s="726">
        <v>46.2</v>
      </c>
      <c r="DX24" s="700"/>
      <c r="DY24" s="700"/>
      <c r="DZ24" s="700"/>
      <c r="EA24" s="700"/>
      <c r="EB24" s="700"/>
      <c r="EC24" s="727"/>
    </row>
    <row r="25" spans="2:133" ht="11.25" customHeight="1" x14ac:dyDescent="0.15">
      <c r="B25" s="625" t="s">
        <v>288</v>
      </c>
      <c r="C25" s="626"/>
      <c r="D25" s="626"/>
      <c r="E25" s="626"/>
      <c r="F25" s="626"/>
      <c r="G25" s="626"/>
      <c r="H25" s="626"/>
      <c r="I25" s="626"/>
      <c r="J25" s="626"/>
      <c r="K25" s="626"/>
      <c r="L25" s="626"/>
      <c r="M25" s="626"/>
      <c r="N25" s="626"/>
      <c r="O25" s="626"/>
      <c r="P25" s="626"/>
      <c r="Q25" s="627"/>
      <c r="R25" s="628">
        <v>347488</v>
      </c>
      <c r="S25" s="629"/>
      <c r="T25" s="629"/>
      <c r="U25" s="629"/>
      <c r="V25" s="629"/>
      <c r="W25" s="629"/>
      <c r="X25" s="629"/>
      <c r="Y25" s="630"/>
      <c r="Z25" s="655">
        <v>1.6</v>
      </c>
      <c r="AA25" s="655"/>
      <c r="AB25" s="655"/>
      <c r="AC25" s="655"/>
      <c r="AD25" s="656" t="s">
        <v>129</v>
      </c>
      <c r="AE25" s="656"/>
      <c r="AF25" s="656"/>
      <c r="AG25" s="656"/>
      <c r="AH25" s="656"/>
      <c r="AI25" s="656"/>
      <c r="AJ25" s="656"/>
      <c r="AK25" s="656"/>
      <c r="AL25" s="631" t="s">
        <v>129</v>
      </c>
      <c r="AM25" s="632"/>
      <c r="AN25" s="632"/>
      <c r="AO25" s="657"/>
      <c r="AP25" s="720" t="s">
        <v>289</v>
      </c>
      <c r="AQ25" s="728"/>
      <c r="AR25" s="728"/>
      <c r="AS25" s="728"/>
      <c r="AT25" s="728"/>
      <c r="AU25" s="728"/>
      <c r="AV25" s="728"/>
      <c r="AW25" s="728"/>
      <c r="AX25" s="728"/>
      <c r="AY25" s="728"/>
      <c r="AZ25" s="728"/>
      <c r="BA25" s="728"/>
      <c r="BB25" s="728"/>
      <c r="BC25" s="728"/>
      <c r="BD25" s="728"/>
      <c r="BE25" s="728"/>
      <c r="BF25" s="722"/>
      <c r="BG25" s="628" t="s">
        <v>129</v>
      </c>
      <c r="BH25" s="629"/>
      <c r="BI25" s="629"/>
      <c r="BJ25" s="629"/>
      <c r="BK25" s="629"/>
      <c r="BL25" s="629"/>
      <c r="BM25" s="629"/>
      <c r="BN25" s="630"/>
      <c r="BO25" s="655" t="s">
        <v>129</v>
      </c>
      <c r="BP25" s="655"/>
      <c r="BQ25" s="655"/>
      <c r="BR25" s="655"/>
      <c r="BS25" s="656" t="s">
        <v>129</v>
      </c>
      <c r="BT25" s="656"/>
      <c r="BU25" s="656"/>
      <c r="BV25" s="656"/>
      <c r="BW25" s="656"/>
      <c r="BX25" s="656"/>
      <c r="BY25" s="656"/>
      <c r="BZ25" s="656"/>
      <c r="CA25" s="656"/>
      <c r="CB25" s="723"/>
      <c r="CD25" s="670" t="s">
        <v>290</v>
      </c>
      <c r="CE25" s="667"/>
      <c r="CF25" s="667"/>
      <c r="CG25" s="667"/>
      <c r="CH25" s="667"/>
      <c r="CI25" s="667"/>
      <c r="CJ25" s="667"/>
      <c r="CK25" s="667"/>
      <c r="CL25" s="667"/>
      <c r="CM25" s="667"/>
      <c r="CN25" s="667"/>
      <c r="CO25" s="667"/>
      <c r="CP25" s="667"/>
      <c r="CQ25" s="668"/>
      <c r="CR25" s="628">
        <v>2729270</v>
      </c>
      <c r="CS25" s="639"/>
      <c r="CT25" s="639"/>
      <c r="CU25" s="639"/>
      <c r="CV25" s="639"/>
      <c r="CW25" s="639"/>
      <c r="CX25" s="639"/>
      <c r="CY25" s="640"/>
      <c r="CZ25" s="631">
        <v>13.2</v>
      </c>
      <c r="DA25" s="641"/>
      <c r="DB25" s="641"/>
      <c r="DC25" s="642"/>
      <c r="DD25" s="634">
        <v>2507387</v>
      </c>
      <c r="DE25" s="639"/>
      <c r="DF25" s="639"/>
      <c r="DG25" s="639"/>
      <c r="DH25" s="639"/>
      <c r="DI25" s="639"/>
      <c r="DJ25" s="639"/>
      <c r="DK25" s="640"/>
      <c r="DL25" s="634">
        <v>2492403</v>
      </c>
      <c r="DM25" s="639"/>
      <c r="DN25" s="639"/>
      <c r="DO25" s="639"/>
      <c r="DP25" s="639"/>
      <c r="DQ25" s="639"/>
      <c r="DR25" s="639"/>
      <c r="DS25" s="639"/>
      <c r="DT25" s="639"/>
      <c r="DU25" s="639"/>
      <c r="DV25" s="640"/>
      <c r="DW25" s="631">
        <v>24.7</v>
      </c>
      <c r="DX25" s="641"/>
      <c r="DY25" s="641"/>
      <c r="DZ25" s="641"/>
      <c r="EA25" s="641"/>
      <c r="EB25" s="641"/>
      <c r="EC25" s="662"/>
    </row>
    <row r="26" spans="2:133" ht="11.25" customHeight="1" x14ac:dyDescent="0.15">
      <c r="B26" s="625" t="s">
        <v>291</v>
      </c>
      <c r="C26" s="626"/>
      <c r="D26" s="626"/>
      <c r="E26" s="626"/>
      <c r="F26" s="626"/>
      <c r="G26" s="626"/>
      <c r="H26" s="626"/>
      <c r="I26" s="626"/>
      <c r="J26" s="626"/>
      <c r="K26" s="626"/>
      <c r="L26" s="626"/>
      <c r="M26" s="626"/>
      <c r="N26" s="626"/>
      <c r="O26" s="626"/>
      <c r="P26" s="626"/>
      <c r="Q26" s="627"/>
      <c r="R26" s="628">
        <v>51234</v>
      </c>
      <c r="S26" s="629"/>
      <c r="T26" s="629"/>
      <c r="U26" s="629"/>
      <c r="V26" s="629"/>
      <c r="W26" s="629"/>
      <c r="X26" s="629"/>
      <c r="Y26" s="630"/>
      <c r="Z26" s="655">
        <v>0.2</v>
      </c>
      <c r="AA26" s="655"/>
      <c r="AB26" s="655"/>
      <c r="AC26" s="655"/>
      <c r="AD26" s="656" t="s">
        <v>129</v>
      </c>
      <c r="AE26" s="656"/>
      <c r="AF26" s="656"/>
      <c r="AG26" s="656"/>
      <c r="AH26" s="656"/>
      <c r="AI26" s="656"/>
      <c r="AJ26" s="656"/>
      <c r="AK26" s="656"/>
      <c r="AL26" s="631" t="s">
        <v>129</v>
      </c>
      <c r="AM26" s="632"/>
      <c r="AN26" s="632"/>
      <c r="AO26" s="657"/>
      <c r="AP26" s="720" t="s">
        <v>292</v>
      </c>
      <c r="AQ26" s="721"/>
      <c r="AR26" s="721"/>
      <c r="AS26" s="721"/>
      <c r="AT26" s="721"/>
      <c r="AU26" s="721"/>
      <c r="AV26" s="721"/>
      <c r="AW26" s="721"/>
      <c r="AX26" s="721"/>
      <c r="AY26" s="721"/>
      <c r="AZ26" s="721"/>
      <c r="BA26" s="721"/>
      <c r="BB26" s="721"/>
      <c r="BC26" s="721"/>
      <c r="BD26" s="721"/>
      <c r="BE26" s="721"/>
      <c r="BF26" s="722"/>
      <c r="BG26" s="628" t="s">
        <v>129</v>
      </c>
      <c r="BH26" s="629"/>
      <c r="BI26" s="629"/>
      <c r="BJ26" s="629"/>
      <c r="BK26" s="629"/>
      <c r="BL26" s="629"/>
      <c r="BM26" s="629"/>
      <c r="BN26" s="630"/>
      <c r="BO26" s="655" t="s">
        <v>129</v>
      </c>
      <c r="BP26" s="655"/>
      <c r="BQ26" s="655"/>
      <c r="BR26" s="655"/>
      <c r="BS26" s="656" t="s">
        <v>129</v>
      </c>
      <c r="BT26" s="656"/>
      <c r="BU26" s="656"/>
      <c r="BV26" s="656"/>
      <c r="BW26" s="656"/>
      <c r="BX26" s="656"/>
      <c r="BY26" s="656"/>
      <c r="BZ26" s="656"/>
      <c r="CA26" s="656"/>
      <c r="CB26" s="723"/>
      <c r="CD26" s="670" t="s">
        <v>293</v>
      </c>
      <c r="CE26" s="667"/>
      <c r="CF26" s="667"/>
      <c r="CG26" s="667"/>
      <c r="CH26" s="667"/>
      <c r="CI26" s="667"/>
      <c r="CJ26" s="667"/>
      <c r="CK26" s="667"/>
      <c r="CL26" s="667"/>
      <c r="CM26" s="667"/>
      <c r="CN26" s="667"/>
      <c r="CO26" s="667"/>
      <c r="CP26" s="667"/>
      <c r="CQ26" s="668"/>
      <c r="CR26" s="628">
        <v>1509753</v>
      </c>
      <c r="CS26" s="629"/>
      <c r="CT26" s="629"/>
      <c r="CU26" s="629"/>
      <c r="CV26" s="629"/>
      <c r="CW26" s="629"/>
      <c r="CX26" s="629"/>
      <c r="CY26" s="630"/>
      <c r="CZ26" s="631">
        <v>7.3</v>
      </c>
      <c r="DA26" s="641"/>
      <c r="DB26" s="641"/>
      <c r="DC26" s="642"/>
      <c r="DD26" s="634">
        <v>1366776</v>
      </c>
      <c r="DE26" s="629"/>
      <c r="DF26" s="629"/>
      <c r="DG26" s="629"/>
      <c r="DH26" s="629"/>
      <c r="DI26" s="629"/>
      <c r="DJ26" s="629"/>
      <c r="DK26" s="630"/>
      <c r="DL26" s="634" t="s">
        <v>129</v>
      </c>
      <c r="DM26" s="629"/>
      <c r="DN26" s="629"/>
      <c r="DO26" s="629"/>
      <c r="DP26" s="629"/>
      <c r="DQ26" s="629"/>
      <c r="DR26" s="629"/>
      <c r="DS26" s="629"/>
      <c r="DT26" s="629"/>
      <c r="DU26" s="629"/>
      <c r="DV26" s="630"/>
      <c r="DW26" s="631" t="s">
        <v>129</v>
      </c>
      <c r="DX26" s="641"/>
      <c r="DY26" s="641"/>
      <c r="DZ26" s="641"/>
      <c r="EA26" s="641"/>
      <c r="EB26" s="641"/>
      <c r="EC26" s="662"/>
    </row>
    <row r="27" spans="2:133" ht="11.25" customHeight="1" x14ac:dyDescent="0.15">
      <c r="B27" s="625" t="s">
        <v>294</v>
      </c>
      <c r="C27" s="626"/>
      <c r="D27" s="626"/>
      <c r="E27" s="626"/>
      <c r="F27" s="626"/>
      <c r="G27" s="626"/>
      <c r="H27" s="626"/>
      <c r="I27" s="626"/>
      <c r="J27" s="626"/>
      <c r="K27" s="626"/>
      <c r="L27" s="626"/>
      <c r="M27" s="626"/>
      <c r="N27" s="626"/>
      <c r="O27" s="626"/>
      <c r="P27" s="626"/>
      <c r="Q27" s="627"/>
      <c r="R27" s="628">
        <v>10320825</v>
      </c>
      <c r="S27" s="629"/>
      <c r="T27" s="629"/>
      <c r="U27" s="629"/>
      <c r="V27" s="629"/>
      <c r="W27" s="629"/>
      <c r="X27" s="629"/>
      <c r="Y27" s="630"/>
      <c r="Z27" s="655">
        <v>46.1</v>
      </c>
      <c r="AA27" s="655"/>
      <c r="AB27" s="655"/>
      <c r="AC27" s="655"/>
      <c r="AD27" s="656">
        <v>9440864</v>
      </c>
      <c r="AE27" s="656"/>
      <c r="AF27" s="656"/>
      <c r="AG27" s="656"/>
      <c r="AH27" s="656"/>
      <c r="AI27" s="656"/>
      <c r="AJ27" s="656"/>
      <c r="AK27" s="656"/>
      <c r="AL27" s="631">
        <v>99.300003051757813</v>
      </c>
      <c r="AM27" s="632"/>
      <c r="AN27" s="632"/>
      <c r="AO27" s="657"/>
      <c r="AP27" s="625" t="s">
        <v>295</v>
      </c>
      <c r="AQ27" s="626"/>
      <c r="AR27" s="626"/>
      <c r="AS27" s="626"/>
      <c r="AT27" s="626"/>
      <c r="AU27" s="626"/>
      <c r="AV27" s="626"/>
      <c r="AW27" s="626"/>
      <c r="AX27" s="626"/>
      <c r="AY27" s="626"/>
      <c r="AZ27" s="626"/>
      <c r="BA27" s="626"/>
      <c r="BB27" s="626"/>
      <c r="BC27" s="626"/>
      <c r="BD27" s="626"/>
      <c r="BE27" s="626"/>
      <c r="BF27" s="627"/>
      <c r="BG27" s="628">
        <v>6701550</v>
      </c>
      <c r="BH27" s="629"/>
      <c r="BI27" s="629"/>
      <c r="BJ27" s="629"/>
      <c r="BK27" s="629"/>
      <c r="BL27" s="629"/>
      <c r="BM27" s="629"/>
      <c r="BN27" s="630"/>
      <c r="BO27" s="655">
        <v>100</v>
      </c>
      <c r="BP27" s="655"/>
      <c r="BQ27" s="655"/>
      <c r="BR27" s="655"/>
      <c r="BS27" s="656" t="s">
        <v>129</v>
      </c>
      <c r="BT27" s="656"/>
      <c r="BU27" s="656"/>
      <c r="BV27" s="656"/>
      <c r="BW27" s="656"/>
      <c r="BX27" s="656"/>
      <c r="BY27" s="656"/>
      <c r="BZ27" s="656"/>
      <c r="CA27" s="656"/>
      <c r="CB27" s="723"/>
      <c r="CD27" s="670" t="s">
        <v>296</v>
      </c>
      <c r="CE27" s="667"/>
      <c r="CF27" s="667"/>
      <c r="CG27" s="667"/>
      <c r="CH27" s="667"/>
      <c r="CI27" s="667"/>
      <c r="CJ27" s="667"/>
      <c r="CK27" s="667"/>
      <c r="CL27" s="667"/>
      <c r="CM27" s="667"/>
      <c r="CN27" s="667"/>
      <c r="CO27" s="667"/>
      <c r="CP27" s="667"/>
      <c r="CQ27" s="668"/>
      <c r="CR27" s="628">
        <v>4990755</v>
      </c>
      <c r="CS27" s="639"/>
      <c r="CT27" s="639"/>
      <c r="CU27" s="639"/>
      <c r="CV27" s="639"/>
      <c r="CW27" s="639"/>
      <c r="CX27" s="639"/>
      <c r="CY27" s="640"/>
      <c r="CZ27" s="631">
        <v>24.2</v>
      </c>
      <c r="DA27" s="641"/>
      <c r="DB27" s="641"/>
      <c r="DC27" s="642"/>
      <c r="DD27" s="634">
        <v>1321655</v>
      </c>
      <c r="DE27" s="639"/>
      <c r="DF27" s="639"/>
      <c r="DG27" s="639"/>
      <c r="DH27" s="639"/>
      <c r="DI27" s="639"/>
      <c r="DJ27" s="639"/>
      <c r="DK27" s="640"/>
      <c r="DL27" s="634">
        <v>1230000</v>
      </c>
      <c r="DM27" s="639"/>
      <c r="DN27" s="639"/>
      <c r="DO27" s="639"/>
      <c r="DP27" s="639"/>
      <c r="DQ27" s="639"/>
      <c r="DR27" s="639"/>
      <c r="DS27" s="639"/>
      <c r="DT27" s="639"/>
      <c r="DU27" s="639"/>
      <c r="DV27" s="640"/>
      <c r="DW27" s="631">
        <v>12.2</v>
      </c>
      <c r="DX27" s="641"/>
      <c r="DY27" s="641"/>
      <c r="DZ27" s="641"/>
      <c r="EA27" s="641"/>
      <c r="EB27" s="641"/>
      <c r="EC27" s="662"/>
    </row>
    <row r="28" spans="2:133" ht="11.25" customHeight="1" x14ac:dyDescent="0.15">
      <c r="B28" s="625" t="s">
        <v>297</v>
      </c>
      <c r="C28" s="626"/>
      <c r="D28" s="626"/>
      <c r="E28" s="626"/>
      <c r="F28" s="626"/>
      <c r="G28" s="626"/>
      <c r="H28" s="626"/>
      <c r="I28" s="626"/>
      <c r="J28" s="626"/>
      <c r="K28" s="626"/>
      <c r="L28" s="626"/>
      <c r="M28" s="626"/>
      <c r="N28" s="626"/>
      <c r="O28" s="626"/>
      <c r="P28" s="626"/>
      <c r="Q28" s="627"/>
      <c r="R28" s="628">
        <v>6744</v>
      </c>
      <c r="S28" s="629"/>
      <c r="T28" s="629"/>
      <c r="U28" s="629"/>
      <c r="V28" s="629"/>
      <c r="W28" s="629"/>
      <c r="X28" s="629"/>
      <c r="Y28" s="630"/>
      <c r="Z28" s="655">
        <v>0</v>
      </c>
      <c r="AA28" s="655"/>
      <c r="AB28" s="655"/>
      <c r="AC28" s="655"/>
      <c r="AD28" s="656">
        <v>6744</v>
      </c>
      <c r="AE28" s="656"/>
      <c r="AF28" s="656"/>
      <c r="AG28" s="656"/>
      <c r="AH28" s="656"/>
      <c r="AI28" s="656"/>
      <c r="AJ28" s="656"/>
      <c r="AK28" s="656"/>
      <c r="AL28" s="631">
        <v>0.1</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298</v>
      </c>
      <c r="CE28" s="667"/>
      <c r="CF28" s="667"/>
      <c r="CG28" s="667"/>
      <c r="CH28" s="667"/>
      <c r="CI28" s="667"/>
      <c r="CJ28" s="667"/>
      <c r="CK28" s="667"/>
      <c r="CL28" s="667"/>
      <c r="CM28" s="667"/>
      <c r="CN28" s="667"/>
      <c r="CO28" s="667"/>
      <c r="CP28" s="667"/>
      <c r="CQ28" s="668"/>
      <c r="CR28" s="628">
        <v>1025469</v>
      </c>
      <c r="CS28" s="629"/>
      <c r="CT28" s="629"/>
      <c r="CU28" s="629"/>
      <c r="CV28" s="629"/>
      <c r="CW28" s="629"/>
      <c r="CX28" s="629"/>
      <c r="CY28" s="630"/>
      <c r="CZ28" s="631">
        <v>5</v>
      </c>
      <c r="DA28" s="641"/>
      <c r="DB28" s="641"/>
      <c r="DC28" s="642"/>
      <c r="DD28" s="634">
        <v>943265</v>
      </c>
      <c r="DE28" s="629"/>
      <c r="DF28" s="629"/>
      <c r="DG28" s="629"/>
      <c r="DH28" s="629"/>
      <c r="DI28" s="629"/>
      <c r="DJ28" s="629"/>
      <c r="DK28" s="630"/>
      <c r="DL28" s="634">
        <v>943265</v>
      </c>
      <c r="DM28" s="629"/>
      <c r="DN28" s="629"/>
      <c r="DO28" s="629"/>
      <c r="DP28" s="629"/>
      <c r="DQ28" s="629"/>
      <c r="DR28" s="629"/>
      <c r="DS28" s="629"/>
      <c r="DT28" s="629"/>
      <c r="DU28" s="629"/>
      <c r="DV28" s="630"/>
      <c r="DW28" s="631">
        <v>9.3000000000000007</v>
      </c>
      <c r="DX28" s="641"/>
      <c r="DY28" s="641"/>
      <c r="DZ28" s="641"/>
      <c r="EA28" s="641"/>
      <c r="EB28" s="641"/>
      <c r="EC28" s="662"/>
    </row>
    <row r="29" spans="2:133" ht="11.25" customHeight="1" x14ac:dyDescent="0.15">
      <c r="B29" s="625" t="s">
        <v>299</v>
      </c>
      <c r="C29" s="626"/>
      <c r="D29" s="626"/>
      <c r="E29" s="626"/>
      <c r="F29" s="626"/>
      <c r="G29" s="626"/>
      <c r="H29" s="626"/>
      <c r="I29" s="626"/>
      <c r="J29" s="626"/>
      <c r="K29" s="626"/>
      <c r="L29" s="626"/>
      <c r="M29" s="626"/>
      <c r="N29" s="626"/>
      <c r="O29" s="626"/>
      <c r="P29" s="626"/>
      <c r="Q29" s="627"/>
      <c r="R29" s="628">
        <v>66653</v>
      </c>
      <c r="S29" s="629"/>
      <c r="T29" s="629"/>
      <c r="U29" s="629"/>
      <c r="V29" s="629"/>
      <c r="W29" s="629"/>
      <c r="X29" s="629"/>
      <c r="Y29" s="630"/>
      <c r="Z29" s="655">
        <v>0.3</v>
      </c>
      <c r="AA29" s="655"/>
      <c r="AB29" s="655"/>
      <c r="AC29" s="655"/>
      <c r="AD29" s="656" t="s">
        <v>129</v>
      </c>
      <c r="AE29" s="656"/>
      <c r="AF29" s="656"/>
      <c r="AG29" s="656"/>
      <c r="AH29" s="656"/>
      <c r="AI29" s="656"/>
      <c r="AJ29" s="656"/>
      <c r="AK29" s="656"/>
      <c r="AL29" s="631" t="s">
        <v>129</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23"/>
      <c r="CD29" s="714" t="s">
        <v>300</v>
      </c>
      <c r="CE29" s="715"/>
      <c r="CF29" s="670" t="s">
        <v>70</v>
      </c>
      <c r="CG29" s="667"/>
      <c r="CH29" s="667"/>
      <c r="CI29" s="667"/>
      <c r="CJ29" s="667"/>
      <c r="CK29" s="667"/>
      <c r="CL29" s="667"/>
      <c r="CM29" s="667"/>
      <c r="CN29" s="667"/>
      <c r="CO29" s="667"/>
      <c r="CP29" s="667"/>
      <c r="CQ29" s="668"/>
      <c r="CR29" s="628">
        <v>1025469</v>
      </c>
      <c r="CS29" s="639"/>
      <c r="CT29" s="639"/>
      <c r="CU29" s="639"/>
      <c r="CV29" s="639"/>
      <c r="CW29" s="639"/>
      <c r="CX29" s="639"/>
      <c r="CY29" s="640"/>
      <c r="CZ29" s="631">
        <v>5</v>
      </c>
      <c r="DA29" s="641"/>
      <c r="DB29" s="641"/>
      <c r="DC29" s="642"/>
      <c r="DD29" s="634">
        <v>943265</v>
      </c>
      <c r="DE29" s="639"/>
      <c r="DF29" s="639"/>
      <c r="DG29" s="639"/>
      <c r="DH29" s="639"/>
      <c r="DI29" s="639"/>
      <c r="DJ29" s="639"/>
      <c r="DK29" s="640"/>
      <c r="DL29" s="634">
        <v>943265</v>
      </c>
      <c r="DM29" s="639"/>
      <c r="DN29" s="639"/>
      <c r="DO29" s="639"/>
      <c r="DP29" s="639"/>
      <c r="DQ29" s="639"/>
      <c r="DR29" s="639"/>
      <c r="DS29" s="639"/>
      <c r="DT29" s="639"/>
      <c r="DU29" s="639"/>
      <c r="DV29" s="640"/>
      <c r="DW29" s="631">
        <v>9.3000000000000007</v>
      </c>
      <c r="DX29" s="641"/>
      <c r="DY29" s="641"/>
      <c r="DZ29" s="641"/>
      <c r="EA29" s="641"/>
      <c r="EB29" s="641"/>
      <c r="EC29" s="662"/>
    </row>
    <row r="30" spans="2:133" ht="11.25" customHeight="1" x14ac:dyDescent="0.15">
      <c r="B30" s="625" t="s">
        <v>301</v>
      </c>
      <c r="C30" s="626"/>
      <c r="D30" s="626"/>
      <c r="E30" s="626"/>
      <c r="F30" s="626"/>
      <c r="G30" s="626"/>
      <c r="H30" s="626"/>
      <c r="I30" s="626"/>
      <c r="J30" s="626"/>
      <c r="K30" s="626"/>
      <c r="L30" s="626"/>
      <c r="M30" s="626"/>
      <c r="N30" s="626"/>
      <c r="O30" s="626"/>
      <c r="P30" s="626"/>
      <c r="Q30" s="627"/>
      <c r="R30" s="628">
        <v>204950</v>
      </c>
      <c r="S30" s="629"/>
      <c r="T30" s="629"/>
      <c r="U30" s="629"/>
      <c r="V30" s="629"/>
      <c r="W30" s="629"/>
      <c r="X30" s="629"/>
      <c r="Y30" s="630"/>
      <c r="Z30" s="655">
        <v>0.9</v>
      </c>
      <c r="AA30" s="655"/>
      <c r="AB30" s="655"/>
      <c r="AC30" s="655"/>
      <c r="AD30" s="656">
        <v>23951</v>
      </c>
      <c r="AE30" s="656"/>
      <c r="AF30" s="656"/>
      <c r="AG30" s="656"/>
      <c r="AH30" s="656"/>
      <c r="AI30" s="656"/>
      <c r="AJ30" s="656"/>
      <c r="AK30" s="656"/>
      <c r="AL30" s="631">
        <v>0.3</v>
      </c>
      <c r="AM30" s="632"/>
      <c r="AN30" s="632"/>
      <c r="AO30" s="657"/>
      <c r="AP30" s="687" t="s">
        <v>219</v>
      </c>
      <c r="AQ30" s="688"/>
      <c r="AR30" s="688"/>
      <c r="AS30" s="688"/>
      <c r="AT30" s="688"/>
      <c r="AU30" s="688"/>
      <c r="AV30" s="688"/>
      <c r="AW30" s="688"/>
      <c r="AX30" s="688"/>
      <c r="AY30" s="688"/>
      <c r="AZ30" s="688"/>
      <c r="BA30" s="688"/>
      <c r="BB30" s="688"/>
      <c r="BC30" s="688"/>
      <c r="BD30" s="688"/>
      <c r="BE30" s="688"/>
      <c r="BF30" s="689"/>
      <c r="BG30" s="687" t="s">
        <v>302</v>
      </c>
      <c r="BH30" s="703"/>
      <c r="BI30" s="703"/>
      <c r="BJ30" s="703"/>
      <c r="BK30" s="703"/>
      <c r="BL30" s="703"/>
      <c r="BM30" s="703"/>
      <c r="BN30" s="703"/>
      <c r="BO30" s="703"/>
      <c r="BP30" s="703"/>
      <c r="BQ30" s="704"/>
      <c r="BR30" s="687" t="s">
        <v>303</v>
      </c>
      <c r="BS30" s="703"/>
      <c r="BT30" s="703"/>
      <c r="BU30" s="703"/>
      <c r="BV30" s="703"/>
      <c r="BW30" s="703"/>
      <c r="BX30" s="703"/>
      <c r="BY30" s="703"/>
      <c r="BZ30" s="703"/>
      <c r="CA30" s="703"/>
      <c r="CB30" s="704"/>
      <c r="CD30" s="716"/>
      <c r="CE30" s="717"/>
      <c r="CF30" s="670" t="s">
        <v>304</v>
      </c>
      <c r="CG30" s="667"/>
      <c r="CH30" s="667"/>
      <c r="CI30" s="667"/>
      <c r="CJ30" s="667"/>
      <c r="CK30" s="667"/>
      <c r="CL30" s="667"/>
      <c r="CM30" s="667"/>
      <c r="CN30" s="667"/>
      <c r="CO30" s="667"/>
      <c r="CP30" s="667"/>
      <c r="CQ30" s="668"/>
      <c r="CR30" s="628">
        <v>982152</v>
      </c>
      <c r="CS30" s="629"/>
      <c r="CT30" s="629"/>
      <c r="CU30" s="629"/>
      <c r="CV30" s="629"/>
      <c r="CW30" s="629"/>
      <c r="CX30" s="629"/>
      <c r="CY30" s="630"/>
      <c r="CZ30" s="631">
        <v>4.8</v>
      </c>
      <c r="DA30" s="641"/>
      <c r="DB30" s="641"/>
      <c r="DC30" s="642"/>
      <c r="DD30" s="634">
        <v>899948</v>
      </c>
      <c r="DE30" s="629"/>
      <c r="DF30" s="629"/>
      <c r="DG30" s="629"/>
      <c r="DH30" s="629"/>
      <c r="DI30" s="629"/>
      <c r="DJ30" s="629"/>
      <c r="DK30" s="630"/>
      <c r="DL30" s="634">
        <v>899948</v>
      </c>
      <c r="DM30" s="629"/>
      <c r="DN30" s="629"/>
      <c r="DO30" s="629"/>
      <c r="DP30" s="629"/>
      <c r="DQ30" s="629"/>
      <c r="DR30" s="629"/>
      <c r="DS30" s="629"/>
      <c r="DT30" s="629"/>
      <c r="DU30" s="629"/>
      <c r="DV30" s="630"/>
      <c r="DW30" s="631">
        <v>8.9</v>
      </c>
      <c r="DX30" s="641"/>
      <c r="DY30" s="641"/>
      <c r="DZ30" s="641"/>
      <c r="EA30" s="641"/>
      <c r="EB30" s="641"/>
      <c r="EC30" s="662"/>
    </row>
    <row r="31" spans="2:133" ht="11.25" customHeight="1" x14ac:dyDescent="0.15">
      <c r="B31" s="625" t="s">
        <v>305</v>
      </c>
      <c r="C31" s="626"/>
      <c r="D31" s="626"/>
      <c r="E31" s="626"/>
      <c r="F31" s="626"/>
      <c r="G31" s="626"/>
      <c r="H31" s="626"/>
      <c r="I31" s="626"/>
      <c r="J31" s="626"/>
      <c r="K31" s="626"/>
      <c r="L31" s="626"/>
      <c r="M31" s="626"/>
      <c r="N31" s="626"/>
      <c r="O31" s="626"/>
      <c r="P31" s="626"/>
      <c r="Q31" s="627"/>
      <c r="R31" s="628">
        <v>21852</v>
      </c>
      <c r="S31" s="629"/>
      <c r="T31" s="629"/>
      <c r="U31" s="629"/>
      <c r="V31" s="629"/>
      <c r="W31" s="629"/>
      <c r="X31" s="629"/>
      <c r="Y31" s="630"/>
      <c r="Z31" s="655">
        <v>0.1</v>
      </c>
      <c r="AA31" s="655"/>
      <c r="AB31" s="655"/>
      <c r="AC31" s="655"/>
      <c r="AD31" s="656" t="s">
        <v>129</v>
      </c>
      <c r="AE31" s="656"/>
      <c r="AF31" s="656"/>
      <c r="AG31" s="656"/>
      <c r="AH31" s="656"/>
      <c r="AI31" s="656"/>
      <c r="AJ31" s="656"/>
      <c r="AK31" s="656"/>
      <c r="AL31" s="631" t="s">
        <v>129</v>
      </c>
      <c r="AM31" s="632"/>
      <c r="AN31" s="632"/>
      <c r="AO31" s="657"/>
      <c r="AP31" s="705" t="s">
        <v>306</v>
      </c>
      <c r="AQ31" s="706"/>
      <c r="AR31" s="706"/>
      <c r="AS31" s="706"/>
      <c r="AT31" s="711" t="s">
        <v>307</v>
      </c>
      <c r="AU31" s="360"/>
      <c r="AV31" s="360"/>
      <c r="AW31" s="360"/>
      <c r="AX31" s="695" t="s">
        <v>185</v>
      </c>
      <c r="AY31" s="696"/>
      <c r="AZ31" s="696"/>
      <c r="BA31" s="696"/>
      <c r="BB31" s="696"/>
      <c r="BC31" s="696"/>
      <c r="BD31" s="696"/>
      <c r="BE31" s="696"/>
      <c r="BF31" s="697"/>
      <c r="BG31" s="698">
        <v>99.4</v>
      </c>
      <c r="BH31" s="699"/>
      <c r="BI31" s="699"/>
      <c r="BJ31" s="699"/>
      <c r="BK31" s="699"/>
      <c r="BL31" s="699"/>
      <c r="BM31" s="700">
        <v>97.8</v>
      </c>
      <c r="BN31" s="699"/>
      <c r="BO31" s="699"/>
      <c r="BP31" s="699"/>
      <c r="BQ31" s="701"/>
      <c r="BR31" s="698">
        <v>99.2</v>
      </c>
      <c r="BS31" s="699"/>
      <c r="BT31" s="699"/>
      <c r="BU31" s="699"/>
      <c r="BV31" s="699"/>
      <c r="BW31" s="699"/>
      <c r="BX31" s="700">
        <v>97.8</v>
      </c>
      <c r="BY31" s="699"/>
      <c r="BZ31" s="699"/>
      <c r="CA31" s="699"/>
      <c r="CB31" s="701"/>
      <c r="CD31" s="716"/>
      <c r="CE31" s="717"/>
      <c r="CF31" s="670" t="s">
        <v>308</v>
      </c>
      <c r="CG31" s="667"/>
      <c r="CH31" s="667"/>
      <c r="CI31" s="667"/>
      <c r="CJ31" s="667"/>
      <c r="CK31" s="667"/>
      <c r="CL31" s="667"/>
      <c r="CM31" s="667"/>
      <c r="CN31" s="667"/>
      <c r="CO31" s="667"/>
      <c r="CP31" s="667"/>
      <c r="CQ31" s="668"/>
      <c r="CR31" s="628">
        <v>43317</v>
      </c>
      <c r="CS31" s="639"/>
      <c r="CT31" s="639"/>
      <c r="CU31" s="639"/>
      <c r="CV31" s="639"/>
      <c r="CW31" s="639"/>
      <c r="CX31" s="639"/>
      <c r="CY31" s="640"/>
      <c r="CZ31" s="631">
        <v>0.2</v>
      </c>
      <c r="DA31" s="641"/>
      <c r="DB31" s="641"/>
      <c r="DC31" s="642"/>
      <c r="DD31" s="634">
        <v>43317</v>
      </c>
      <c r="DE31" s="639"/>
      <c r="DF31" s="639"/>
      <c r="DG31" s="639"/>
      <c r="DH31" s="639"/>
      <c r="DI31" s="639"/>
      <c r="DJ31" s="639"/>
      <c r="DK31" s="640"/>
      <c r="DL31" s="634">
        <v>43317</v>
      </c>
      <c r="DM31" s="639"/>
      <c r="DN31" s="639"/>
      <c r="DO31" s="639"/>
      <c r="DP31" s="639"/>
      <c r="DQ31" s="639"/>
      <c r="DR31" s="639"/>
      <c r="DS31" s="639"/>
      <c r="DT31" s="639"/>
      <c r="DU31" s="639"/>
      <c r="DV31" s="640"/>
      <c r="DW31" s="631">
        <v>0.4</v>
      </c>
      <c r="DX31" s="641"/>
      <c r="DY31" s="641"/>
      <c r="DZ31" s="641"/>
      <c r="EA31" s="641"/>
      <c r="EB31" s="641"/>
      <c r="EC31" s="662"/>
    </row>
    <row r="32" spans="2:133" ht="11.25" customHeight="1" x14ac:dyDescent="0.15">
      <c r="B32" s="625" t="s">
        <v>309</v>
      </c>
      <c r="C32" s="626"/>
      <c r="D32" s="626"/>
      <c r="E32" s="626"/>
      <c r="F32" s="626"/>
      <c r="G32" s="626"/>
      <c r="H32" s="626"/>
      <c r="I32" s="626"/>
      <c r="J32" s="626"/>
      <c r="K32" s="626"/>
      <c r="L32" s="626"/>
      <c r="M32" s="626"/>
      <c r="N32" s="626"/>
      <c r="O32" s="626"/>
      <c r="P32" s="626"/>
      <c r="Q32" s="627"/>
      <c r="R32" s="628">
        <v>4810990</v>
      </c>
      <c r="S32" s="629"/>
      <c r="T32" s="629"/>
      <c r="U32" s="629"/>
      <c r="V32" s="629"/>
      <c r="W32" s="629"/>
      <c r="X32" s="629"/>
      <c r="Y32" s="630"/>
      <c r="Z32" s="655">
        <v>21.5</v>
      </c>
      <c r="AA32" s="655"/>
      <c r="AB32" s="655"/>
      <c r="AC32" s="655"/>
      <c r="AD32" s="656" t="s">
        <v>129</v>
      </c>
      <c r="AE32" s="656"/>
      <c r="AF32" s="656"/>
      <c r="AG32" s="656"/>
      <c r="AH32" s="656"/>
      <c r="AI32" s="656"/>
      <c r="AJ32" s="656"/>
      <c r="AK32" s="656"/>
      <c r="AL32" s="631" t="s">
        <v>129</v>
      </c>
      <c r="AM32" s="632"/>
      <c r="AN32" s="632"/>
      <c r="AO32" s="657"/>
      <c r="AP32" s="707"/>
      <c r="AQ32" s="708"/>
      <c r="AR32" s="708"/>
      <c r="AS32" s="708"/>
      <c r="AT32" s="712"/>
      <c r="AU32" s="361" t="s">
        <v>310</v>
      </c>
      <c r="AV32" s="361"/>
      <c r="AW32" s="361"/>
      <c r="AX32" s="625" t="s">
        <v>311</v>
      </c>
      <c r="AY32" s="626"/>
      <c r="AZ32" s="626"/>
      <c r="BA32" s="626"/>
      <c r="BB32" s="626"/>
      <c r="BC32" s="626"/>
      <c r="BD32" s="626"/>
      <c r="BE32" s="626"/>
      <c r="BF32" s="627"/>
      <c r="BG32" s="702">
        <v>99.3</v>
      </c>
      <c r="BH32" s="639"/>
      <c r="BI32" s="639"/>
      <c r="BJ32" s="639"/>
      <c r="BK32" s="639"/>
      <c r="BL32" s="639"/>
      <c r="BM32" s="632">
        <v>97.4</v>
      </c>
      <c r="BN32" s="694"/>
      <c r="BO32" s="694"/>
      <c r="BP32" s="694"/>
      <c r="BQ32" s="666"/>
      <c r="BR32" s="702">
        <v>99.3</v>
      </c>
      <c r="BS32" s="639"/>
      <c r="BT32" s="639"/>
      <c r="BU32" s="639"/>
      <c r="BV32" s="639"/>
      <c r="BW32" s="639"/>
      <c r="BX32" s="632">
        <v>97.6</v>
      </c>
      <c r="BY32" s="694"/>
      <c r="BZ32" s="694"/>
      <c r="CA32" s="694"/>
      <c r="CB32" s="666"/>
      <c r="CD32" s="718"/>
      <c r="CE32" s="719"/>
      <c r="CF32" s="670" t="s">
        <v>312</v>
      </c>
      <c r="CG32" s="667"/>
      <c r="CH32" s="667"/>
      <c r="CI32" s="667"/>
      <c r="CJ32" s="667"/>
      <c r="CK32" s="667"/>
      <c r="CL32" s="667"/>
      <c r="CM32" s="667"/>
      <c r="CN32" s="667"/>
      <c r="CO32" s="667"/>
      <c r="CP32" s="667"/>
      <c r="CQ32" s="668"/>
      <c r="CR32" s="628" t="s">
        <v>129</v>
      </c>
      <c r="CS32" s="629"/>
      <c r="CT32" s="629"/>
      <c r="CU32" s="629"/>
      <c r="CV32" s="629"/>
      <c r="CW32" s="629"/>
      <c r="CX32" s="629"/>
      <c r="CY32" s="630"/>
      <c r="CZ32" s="631" t="s">
        <v>129</v>
      </c>
      <c r="DA32" s="641"/>
      <c r="DB32" s="641"/>
      <c r="DC32" s="642"/>
      <c r="DD32" s="634" t="s">
        <v>129</v>
      </c>
      <c r="DE32" s="629"/>
      <c r="DF32" s="629"/>
      <c r="DG32" s="629"/>
      <c r="DH32" s="629"/>
      <c r="DI32" s="629"/>
      <c r="DJ32" s="629"/>
      <c r="DK32" s="630"/>
      <c r="DL32" s="634" t="s">
        <v>129</v>
      </c>
      <c r="DM32" s="629"/>
      <c r="DN32" s="629"/>
      <c r="DO32" s="629"/>
      <c r="DP32" s="629"/>
      <c r="DQ32" s="629"/>
      <c r="DR32" s="629"/>
      <c r="DS32" s="629"/>
      <c r="DT32" s="629"/>
      <c r="DU32" s="629"/>
      <c r="DV32" s="630"/>
      <c r="DW32" s="631" t="s">
        <v>129</v>
      </c>
      <c r="DX32" s="641"/>
      <c r="DY32" s="641"/>
      <c r="DZ32" s="641"/>
      <c r="EA32" s="641"/>
      <c r="EB32" s="641"/>
      <c r="EC32" s="662"/>
    </row>
    <row r="33" spans="2:133" ht="11.25" customHeight="1" x14ac:dyDescent="0.15">
      <c r="B33" s="691" t="s">
        <v>313</v>
      </c>
      <c r="C33" s="692"/>
      <c r="D33" s="692"/>
      <c r="E33" s="692"/>
      <c r="F33" s="692"/>
      <c r="G33" s="692"/>
      <c r="H33" s="692"/>
      <c r="I33" s="692"/>
      <c r="J33" s="692"/>
      <c r="K33" s="692"/>
      <c r="L33" s="692"/>
      <c r="M33" s="692"/>
      <c r="N33" s="692"/>
      <c r="O33" s="692"/>
      <c r="P33" s="692"/>
      <c r="Q33" s="693"/>
      <c r="R33" s="628">
        <v>4472</v>
      </c>
      <c r="S33" s="629"/>
      <c r="T33" s="629"/>
      <c r="U33" s="629"/>
      <c r="V33" s="629"/>
      <c r="W33" s="629"/>
      <c r="X33" s="629"/>
      <c r="Y33" s="630"/>
      <c r="Z33" s="655">
        <v>0</v>
      </c>
      <c r="AA33" s="655"/>
      <c r="AB33" s="655"/>
      <c r="AC33" s="655"/>
      <c r="AD33" s="656">
        <v>4472</v>
      </c>
      <c r="AE33" s="656"/>
      <c r="AF33" s="656"/>
      <c r="AG33" s="656"/>
      <c r="AH33" s="656"/>
      <c r="AI33" s="656"/>
      <c r="AJ33" s="656"/>
      <c r="AK33" s="656"/>
      <c r="AL33" s="631">
        <v>0</v>
      </c>
      <c r="AM33" s="632"/>
      <c r="AN33" s="632"/>
      <c r="AO33" s="657"/>
      <c r="AP33" s="709"/>
      <c r="AQ33" s="710"/>
      <c r="AR33" s="710"/>
      <c r="AS33" s="710"/>
      <c r="AT33" s="713"/>
      <c r="AU33" s="362"/>
      <c r="AV33" s="362"/>
      <c r="AW33" s="362"/>
      <c r="AX33" s="605" t="s">
        <v>314</v>
      </c>
      <c r="AY33" s="606"/>
      <c r="AZ33" s="606"/>
      <c r="BA33" s="606"/>
      <c r="BB33" s="606"/>
      <c r="BC33" s="606"/>
      <c r="BD33" s="606"/>
      <c r="BE33" s="606"/>
      <c r="BF33" s="607"/>
      <c r="BG33" s="690">
        <v>99.5</v>
      </c>
      <c r="BH33" s="609"/>
      <c r="BI33" s="609"/>
      <c r="BJ33" s="609"/>
      <c r="BK33" s="609"/>
      <c r="BL33" s="609"/>
      <c r="BM33" s="647">
        <v>98</v>
      </c>
      <c r="BN33" s="609"/>
      <c r="BO33" s="609"/>
      <c r="BP33" s="609"/>
      <c r="BQ33" s="658"/>
      <c r="BR33" s="690">
        <v>99.1</v>
      </c>
      <c r="BS33" s="609"/>
      <c r="BT33" s="609"/>
      <c r="BU33" s="609"/>
      <c r="BV33" s="609"/>
      <c r="BW33" s="609"/>
      <c r="BX33" s="647">
        <v>97.9</v>
      </c>
      <c r="BY33" s="609"/>
      <c r="BZ33" s="609"/>
      <c r="CA33" s="609"/>
      <c r="CB33" s="658"/>
      <c r="CD33" s="670" t="s">
        <v>315</v>
      </c>
      <c r="CE33" s="667"/>
      <c r="CF33" s="667"/>
      <c r="CG33" s="667"/>
      <c r="CH33" s="667"/>
      <c r="CI33" s="667"/>
      <c r="CJ33" s="667"/>
      <c r="CK33" s="667"/>
      <c r="CL33" s="667"/>
      <c r="CM33" s="667"/>
      <c r="CN33" s="667"/>
      <c r="CO33" s="667"/>
      <c r="CP33" s="667"/>
      <c r="CQ33" s="668"/>
      <c r="CR33" s="628">
        <v>9906359</v>
      </c>
      <c r="CS33" s="639"/>
      <c r="CT33" s="639"/>
      <c r="CU33" s="639"/>
      <c r="CV33" s="639"/>
      <c r="CW33" s="639"/>
      <c r="CX33" s="639"/>
      <c r="CY33" s="640"/>
      <c r="CZ33" s="631">
        <v>48</v>
      </c>
      <c r="DA33" s="641"/>
      <c r="DB33" s="641"/>
      <c r="DC33" s="642"/>
      <c r="DD33" s="634">
        <v>7311409</v>
      </c>
      <c r="DE33" s="639"/>
      <c r="DF33" s="639"/>
      <c r="DG33" s="639"/>
      <c r="DH33" s="639"/>
      <c r="DI33" s="639"/>
      <c r="DJ33" s="639"/>
      <c r="DK33" s="640"/>
      <c r="DL33" s="634">
        <v>4981289</v>
      </c>
      <c r="DM33" s="639"/>
      <c r="DN33" s="639"/>
      <c r="DO33" s="639"/>
      <c r="DP33" s="639"/>
      <c r="DQ33" s="639"/>
      <c r="DR33" s="639"/>
      <c r="DS33" s="639"/>
      <c r="DT33" s="639"/>
      <c r="DU33" s="639"/>
      <c r="DV33" s="640"/>
      <c r="DW33" s="631">
        <v>49.3</v>
      </c>
      <c r="DX33" s="641"/>
      <c r="DY33" s="641"/>
      <c r="DZ33" s="641"/>
      <c r="EA33" s="641"/>
      <c r="EB33" s="641"/>
      <c r="EC33" s="662"/>
    </row>
    <row r="34" spans="2:133" ht="11.25" customHeight="1" x14ac:dyDescent="0.15">
      <c r="B34" s="625" t="s">
        <v>316</v>
      </c>
      <c r="C34" s="626"/>
      <c r="D34" s="626"/>
      <c r="E34" s="626"/>
      <c r="F34" s="626"/>
      <c r="G34" s="626"/>
      <c r="H34" s="626"/>
      <c r="I34" s="626"/>
      <c r="J34" s="626"/>
      <c r="K34" s="626"/>
      <c r="L34" s="626"/>
      <c r="M34" s="626"/>
      <c r="N34" s="626"/>
      <c r="O34" s="626"/>
      <c r="P34" s="626"/>
      <c r="Q34" s="627"/>
      <c r="R34" s="628">
        <v>2107806</v>
      </c>
      <c r="S34" s="629"/>
      <c r="T34" s="629"/>
      <c r="U34" s="629"/>
      <c r="V34" s="629"/>
      <c r="W34" s="629"/>
      <c r="X34" s="629"/>
      <c r="Y34" s="630"/>
      <c r="Z34" s="655">
        <v>9.4</v>
      </c>
      <c r="AA34" s="655"/>
      <c r="AB34" s="655"/>
      <c r="AC34" s="655"/>
      <c r="AD34" s="656" t="s">
        <v>129</v>
      </c>
      <c r="AE34" s="656"/>
      <c r="AF34" s="656"/>
      <c r="AG34" s="656"/>
      <c r="AH34" s="656"/>
      <c r="AI34" s="656"/>
      <c r="AJ34" s="656"/>
      <c r="AK34" s="656"/>
      <c r="AL34" s="631" t="s">
        <v>129</v>
      </c>
      <c r="AM34" s="632"/>
      <c r="AN34" s="632"/>
      <c r="AO34" s="65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70" t="s">
        <v>317</v>
      </c>
      <c r="CE34" s="667"/>
      <c r="CF34" s="667"/>
      <c r="CG34" s="667"/>
      <c r="CH34" s="667"/>
      <c r="CI34" s="667"/>
      <c r="CJ34" s="667"/>
      <c r="CK34" s="667"/>
      <c r="CL34" s="667"/>
      <c r="CM34" s="667"/>
      <c r="CN34" s="667"/>
      <c r="CO34" s="667"/>
      <c r="CP34" s="667"/>
      <c r="CQ34" s="668"/>
      <c r="CR34" s="628">
        <v>3245426</v>
      </c>
      <c r="CS34" s="629"/>
      <c r="CT34" s="629"/>
      <c r="CU34" s="629"/>
      <c r="CV34" s="629"/>
      <c r="CW34" s="629"/>
      <c r="CX34" s="629"/>
      <c r="CY34" s="630"/>
      <c r="CZ34" s="631">
        <v>15.7</v>
      </c>
      <c r="DA34" s="641"/>
      <c r="DB34" s="641"/>
      <c r="DC34" s="642"/>
      <c r="DD34" s="634">
        <v>2479366</v>
      </c>
      <c r="DE34" s="629"/>
      <c r="DF34" s="629"/>
      <c r="DG34" s="629"/>
      <c r="DH34" s="629"/>
      <c r="DI34" s="629"/>
      <c r="DJ34" s="629"/>
      <c r="DK34" s="630"/>
      <c r="DL34" s="634">
        <v>2236073</v>
      </c>
      <c r="DM34" s="629"/>
      <c r="DN34" s="629"/>
      <c r="DO34" s="629"/>
      <c r="DP34" s="629"/>
      <c r="DQ34" s="629"/>
      <c r="DR34" s="629"/>
      <c r="DS34" s="629"/>
      <c r="DT34" s="629"/>
      <c r="DU34" s="629"/>
      <c r="DV34" s="630"/>
      <c r="DW34" s="631">
        <v>22.1</v>
      </c>
      <c r="DX34" s="641"/>
      <c r="DY34" s="641"/>
      <c r="DZ34" s="641"/>
      <c r="EA34" s="641"/>
      <c r="EB34" s="641"/>
      <c r="EC34" s="662"/>
    </row>
    <row r="35" spans="2:133" ht="11.25" customHeight="1" x14ac:dyDescent="0.15">
      <c r="B35" s="625" t="s">
        <v>318</v>
      </c>
      <c r="C35" s="626"/>
      <c r="D35" s="626"/>
      <c r="E35" s="626"/>
      <c r="F35" s="626"/>
      <c r="G35" s="626"/>
      <c r="H35" s="626"/>
      <c r="I35" s="626"/>
      <c r="J35" s="626"/>
      <c r="K35" s="626"/>
      <c r="L35" s="626"/>
      <c r="M35" s="626"/>
      <c r="N35" s="626"/>
      <c r="O35" s="626"/>
      <c r="P35" s="626"/>
      <c r="Q35" s="627"/>
      <c r="R35" s="628">
        <v>80814</v>
      </c>
      <c r="S35" s="629"/>
      <c r="T35" s="629"/>
      <c r="U35" s="629"/>
      <c r="V35" s="629"/>
      <c r="W35" s="629"/>
      <c r="X35" s="629"/>
      <c r="Y35" s="630"/>
      <c r="Z35" s="655">
        <v>0.4</v>
      </c>
      <c r="AA35" s="655"/>
      <c r="AB35" s="655"/>
      <c r="AC35" s="655"/>
      <c r="AD35" s="656">
        <v>31752</v>
      </c>
      <c r="AE35" s="656"/>
      <c r="AF35" s="656"/>
      <c r="AG35" s="656"/>
      <c r="AH35" s="656"/>
      <c r="AI35" s="656"/>
      <c r="AJ35" s="656"/>
      <c r="AK35" s="656"/>
      <c r="AL35" s="631">
        <v>0.3</v>
      </c>
      <c r="AM35" s="632"/>
      <c r="AN35" s="632"/>
      <c r="AO35" s="657"/>
      <c r="AP35" s="218"/>
      <c r="AQ35" s="687" t="s">
        <v>319</v>
      </c>
      <c r="AR35" s="688"/>
      <c r="AS35" s="688"/>
      <c r="AT35" s="688"/>
      <c r="AU35" s="688"/>
      <c r="AV35" s="688"/>
      <c r="AW35" s="688"/>
      <c r="AX35" s="688"/>
      <c r="AY35" s="688"/>
      <c r="AZ35" s="688"/>
      <c r="BA35" s="688"/>
      <c r="BB35" s="688"/>
      <c r="BC35" s="688"/>
      <c r="BD35" s="688"/>
      <c r="BE35" s="688"/>
      <c r="BF35" s="689"/>
      <c r="BG35" s="687" t="s">
        <v>320</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321</v>
      </c>
      <c r="CE35" s="667"/>
      <c r="CF35" s="667"/>
      <c r="CG35" s="667"/>
      <c r="CH35" s="667"/>
      <c r="CI35" s="667"/>
      <c r="CJ35" s="667"/>
      <c r="CK35" s="667"/>
      <c r="CL35" s="667"/>
      <c r="CM35" s="667"/>
      <c r="CN35" s="667"/>
      <c r="CO35" s="667"/>
      <c r="CP35" s="667"/>
      <c r="CQ35" s="668"/>
      <c r="CR35" s="628">
        <v>248750</v>
      </c>
      <c r="CS35" s="639"/>
      <c r="CT35" s="639"/>
      <c r="CU35" s="639"/>
      <c r="CV35" s="639"/>
      <c r="CW35" s="639"/>
      <c r="CX35" s="639"/>
      <c r="CY35" s="640"/>
      <c r="CZ35" s="631">
        <v>1.2</v>
      </c>
      <c r="DA35" s="641"/>
      <c r="DB35" s="641"/>
      <c r="DC35" s="642"/>
      <c r="DD35" s="634">
        <v>210281</v>
      </c>
      <c r="DE35" s="639"/>
      <c r="DF35" s="639"/>
      <c r="DG35" s="639"/>
      <c r="DH35" s="639"/>
      <c r="DI35" s="639"/>
      <c r="DJ35" s="639"/>
      <c r="DK35" s="640"/>
      <c r="DL35" s="634">
        <v>194053</v>
      </c>
      <c r="DM35" s="639"/>
      <c r="DN35" s="639"/>
      <c r="DO35" s="639"/>
      <c r="DP35" s="639"/>
      <c r="DQ35" s="639"/>
      <c r="DR35" s="639"/>
      <c r="DS35" s="639"/>
      <c r="DT35" s="639"/>
      <c r="DU35" s="639"/>
      <c r="DV35" s="640"/>
      <c r="DW35" s="631">
        <v>1.9</v>
      </c>
      <c r="DX35" s="641"/>
      <c r="DY35" s="641"/>
      <c r="DZ35" s="641"/>
      <c r="EA35" s="641"/>
      <c r="EB35" s="641"/>
      <c r="EC35" s="662"/>
    </row>
    <row r="36" spans="2:133" ht="11.25" customHeight="1" x14ac:dyDescent="0.15">
      <c r="B36" s="625" t="s">
        <v>322</v>
      </c>
      <c r="C36" s="626"/>
      <c r="D36" s="626"/>
      <c r="E36" s="626"/>
      <c r="F36" s="626"/>
      <c r="G36" s="626"/>
      <c r="H36" s="626"/>
      <c r="I36" s="626"/>
      <c r="J36" s="626"/>
      <c r="K36" s="626"/>
      <c r="L36" s="626"/>
      <c r="M36" s="626"/>
      <c r="N36" s="626"/>
      <c r="O36" s="626"/>
      <c r="P36" s="626"/>
      <c r="Q36" s="627"/>
      <c r="R36" s="628">
        <v>354267</v>
      </c>
      <c r="S36" s="629"/>
      <c r="T36" s="629"/>
      <c r="U36" s="629"/>
      <c r="V36" s="629"/>
      <c r="W36" s="629"/>
      <c r="X36" s="629"/>
      <c r="Y36" s="630"/>
      <c r="Z36" s="655">
        <v>1.6</v>
      </c>
      <c r="AA36" s="655"/>
      <c r="AB36" s="655"/>
      <c r="AC36" s="655"/>
      <c r="AD36" s="656" t="s">
        <v>129</v>
      </c>
      <c r="AE36" s="656"/>
      <c r="AF36" s="656"/>
      <c r="AG36" s="656"/>
      <c r="AH36" s="656"/>
      <c r="AI36" s="656"/>
      <c r="AJ36" s="656"/>
      <c r="AK36" s="656"/>
      <c r="AL36" s="631" t="s">
        <v>129</v>
      </c>
      <c r="AM36" s="632"/>
      <c r="AN36" s="632"/>
      <c r="AO36" s="657"/>
      <c r="AP36" s="218"/>
      <c r="AQ36" s="678" t="s">
        <v>323</v>
      </c>
      <c r="AR36" s="679"/>
      <c r="AS36" s="679"/>
      <c r="AT36" s="679"/>
      <c r="AU36" s="679"/>
      <c r="AV36" s="679"/>
      <c r="AW36" s="679"/>
      <c r="AX36" s="679"/>
      <c r="AY36" s="680"/>
      <c r="AZ36" s="681">
        <v>1880619</v>
      </c>
      <c r="BA36" s="682"/>
      <c r="BB36" s="682"/>
      <c r="BC36" s="682"/>
      <c r="BD36" s="682"/>
      <c r="BE36" s="682"/>
      <c r="BF36" s="683"/>
      <c r="BG36" s="684" t="s">
        <v>324</v>
      </c>
      <c r="BH36" s="685"/>
      <c r="BI36" s="685"/>
      <c r="BJ36" s="685"/>
      <c r="BK36" s="685"/>
      <c r="BL36" s="685"/>
      <c r="BM36" s="685"/>
      <c r="BN36" s="685"/>
      <c r="BO36" s="685"/>
      <c r="BP36" s="685"/>
      <c r="BQ36" s="685"/>
      <c r="BR36" s="685"/>
      <c r="BS36" s="685"/>
      <c r="BT36" s="685"/>
      <c r="BU36" s="686"/>
      <c r="BV36" s="681">
        <v>93415</v>
      </c>
      <c r="BW36" s="682"/>
      <c r="BX36" s="682"/>
      <c r="BY36" s="682"/>
      <c r="BZ36" s="682"/>
      <c r="CA36" s="682"/>
      <c r="CB36" s="683"/>
      <c r="CD36" s="670" t="s">
        <v>325</v>
      </c>
      <c r="CE36" s="667"/>
      <c r="CF36" s="667"/>
      <c r="CG36" s="667"/>
      <c r="CH36" s="667"/>
      <c r="CI36" s="667"/>
      <c r="CJ36" s="667"/>
      <c r="CK36" s="667"/>
      <c r="CL36" s="667"/>
      <c r="CM36" s="667"/>
      <c r="CN36" s="667"/>
      <c r="CO36" s="667"/>
      <c r="CP36" s="667"/>
      <c r="CQ36" s="668"/>
      <c r="CR36" s="628">
        <v>3500484</v>
      </c>
      <c r="CS36" s="629"/>
      <c r="CT36" s="629"/>
      <c r="CU36" s="629"/>
      <c r="CV36" s="629"/>
      <c r="CW36" s="629"/>
      <c r="CX36" s="629"/>
      <c r="CY36" s="630"/>
      <c r="CZ36" s="631">
        <v>16.899999999999999</v>
      </c>
      <c r="DA36" s="641"/>
      <c r="DB36" s="641"/>
      <c r="DC36" s="642"/>
      <c r="DD36" s="634">
        <v>2813082</v>
      </c>
      <c r="DE36" s="629"/>
      <c r="DF36" s="629"/>
      <c r="DG36" s="629"/>
      <c r="DH36" s="629"/>
      <c r="DI36" s="629"/>
      <c r="DJ36" s="629"/>
      <c r="DK36" s="630"/>
      <c r="DL36" s="634">
        <v>1517732</v>
      </c>
      <c r="DM36" s="629"/>
      <c r="DN36" s="629"/>
      <c r="DO36" s="629"/>
      <c r="DP36" s="629"/>
      <c r="DQ36" s="629"/>
      <c r="DR36" s="629"/>
      <c r="DS36" s="629"/>
      <c r="DT36" s="629"/>
      <c r="DU36" s="629"/>
      <c r="DV36" s="630"/>
      <c r="DW36" s="631">
        <v>15</v>
      </c>
      <c r="DX36" s="641"/>
      <c r="DY36" s="641"/>
      <c r="DZ36" s="641"/>
      <c r="EA36" s="641"/>
      <c r="EB36" s="641"/>
      <c r="EC36" s="662"/>
    </row>
    <row r="37" spans="2:133" ht="11.25" customHeight="1" x14ac:dyDescent="0.15">
      <c r="B37" s="625" t="s">
        <v>326</v>
      </c>
      <c r="C37" s="626"/>
      <c r="D37" s="626"/>
      <c r="E37" s="626"/>
      <c r="F37" s="626"/>
      <c r="G37" s="626"/>
      <c r="H37" s="626"/>
      <c r="I37" s="626"/>
      <c r="J37" s="626"/>
      <c r="K37" s="626"/>
      <c r="L37" s="626"/>
      <c r="M37" s="626"/>
      <c r="N37" s="626"/>
      <c r="O37" s="626"/>
      <c r="P37" s="626"/>
      <c r="Q37" s="627"/>
      <c r="R37" s="628">
        <v>1797060</v>
      </c>
      <c r="S37" s="629"/>
      <c r="T37" s="629"/>
      <c r="U37" s="629"/>
      <c r="V37" s="629"/>
      <c r="W37" s="629"/>
      <c r="X37" s="629"/>
      <c r="Y37" s="630"/>
      <c r="Z37" s="655">
        <v>8</v>
      </c>
      <c r="AA37" s="655"/>
      <c r="AB37" s="655"/>
      <c r="AC37" s="655"/>
      <c r="AD37" s="656" t="s">
        <v>129</v>
      </c>
      <c r="AE37" s="656"/>
      <c r="AF37" s="656"/>
      <c r="AG37" s="656"/>
      <c r="AH37" s="656"/>
      <c r="AI37" s="656"/>
      <c r="AJ37" s="656"/>
      <c r="AK37" s="656"/>
      <c r="AL37" s="631" t="s">
        <v>129</v>
      </c>
      <c r="AM37" s="632"/>
      <c r="AN37" s="632"/>
      <c r="AO37" s="657"/>
      <c r="AQ37" s="663" t="s">
        <v>327</v>
      </c>
      <c r="AR37" s="664"/>
      <c r="AS37" s="664"/>
      <c r="AT37" s="664"/>
      <c r="AU37" s="664"/>
      <c r="AV37" s="664"/>
      <c r="AW37" s="664"/>
      <c r="AX37" s="664"/>
      <c r="AY37" s="665"/>
      <c r="AZ37" s="628">
        <v>477951</v>
      </c>
      <c r="BA37" s="629"/>
      <c r="BB37" s="629"/>
      <c r="BC37" s="629"/>
      <c r="BD37" s="639"/>
      <c r="BE37" s="639"/>
      <c r="BF37" s="666"/>
      <c r="BG37" s="670" t="s">
        <v>328</v>
      </c>
      <c r="BH37" s="667"/>
      <c r="BI37" s="667"/>
      <c r="BJ37" s="667"/>
      <c r="BK37" s="667"/>
      <c r="BL37" s="667"/>
      <c r="BM37" s="667"/>
      <c r="BN37" s="667"/>
      <c r="BO37" s="667"/>
      <c r="BP37" s="667"/>
      <c r="BQ37" s="667"/>
      <c r="BR37" s="667"/>
      <c r="BS37" s="667"/>
      <c r="BT37" s="667"/>
      <c r="BU37" s="668"/>
      <c r="BV37" s="628">
        <v>68376</v>
      </c>
      <c r="BW37" s="629"/>
      <c r="BX37" s="629"/>
      <c r="BY37" s="629"/>
      <c r="BZ37" s="629"/>
      <c r="CA37" s="629"/>
      <c r="CB37" s="669"/>
      <c r="CD37" s="670" t="s">
        <v>329</v>
      </c>
      <c r="CE37" s="667"/>
      <c r="CF37" s="667"/>
      <c r="CG37" s="667"/>
      <c r="CH37" s="667"/>
      <c r="CI37" s="667"/>
      <c r="CJ37" s="667"/>
      <c r="CK37" s="667"/>
      <c r="CL37" s="667"/>
      <c r="CM37" s="667"/>
      <c r="CN37" s="667"/>
      <c r="CO37" s="667"/>
      <c r="CP37" s="667"/>
      <c r="CQ37" s="668"/>
      <c r="CR37" s="628">
        <v>1030558</v>
      </c>
      <c r="CS37" s="639"/>
      <c r="CT37" s="639"/>
      <c r="CU37" s="639"/>
      <c r="CV37" s="639"/>
      <c r="CW37" s="639"/>
      <c r="CX37" s="639"/>
      <c r="CY37" s="640"/>
      <c r="CZ37" s="631">
        <v>5</v>
      </c>
      <c r="DA37" s="641"/>
      <c r="DB37" s="641"/>
      <c r="DC37" s="642"/>
      <c r="DD37" s="634">
        <v>1030558</v>
      </c>
      <c r="DE37" s="639"/>
      <c r="DF37" s="639"/>
      <c r="DG37" s="639"/>
      <c r="DH37" s="639"/>
      <c r="DI37" s="639"/>
      <c r="DJ37" s="639"/>
      <c r="DK37" s="640"/>
      <c r="DL37" s="634">
        <v>1007114</v>
      </c>
      <c r="DM37" s="639"/>
      <c r="DN37" s="639"/>
      <c r="DO37" s="639"/>
      <c r="DP37" s="639"/>
      <c r="DQ37" s="639"/>
      <c r="DR37" s="639"/>
      <c r="DS37" s="639"/>
      <c r="DT37" s="639"/>
      <c r="DU37" s="639"/>
      <c r="DV37" s="640"/>
      <c r="DW37" s="631">
        <v>10</v>
      </c>
      <c r="DX37" s="641"/>
      <c r="DY37" s="641"/>
      <c r="DZ37" s="641"/>
      <c r="EA37" s="641"/>
      <c r="EB37" s="641"/>
      <c r="EC37" s="662"/>
    </row>
    <row r="38" spans="2:133" ht="11.25" customHeight="1" x14ac:dyDescent="0.15">
      <c r="B38" s="625" t="s">
        <v>330</v>
      </c>
      <c r="C38" s="626"/>
      <c r="D38" s="626"/>
      <c r="E38" s="626"/>
      <c r="F38" s="626"/>
      <c r="G38" s="626"/>
      <c r="H38" s="626"/>
      <c r="I38" s="626"/>
      <c r="J38" s="626"/>
      <c r="K38" s="626"/>
      <c r="L38" s="626"/>
      <c r="M38" s="626"/>
      <c r="N38" s="626"/>
      <c r="O38" s="626"/>
      <c r="P38" s="626"/>
      <c r="Q38" s="627"/>
      <c r="R38" s="628">
        <v>856639</v>
      </c>
      <c r="S38" s="629"/>
      <c r="T38" s="629"/>
      <c r="U38" s="629"/>
      <c r="V38" s="629"/>
      <c r="W38" s="629"/>
      <c r="X38" s="629"/>
      <c r="Y38" s="630"/>
      <c r="Z38" s="655">
        <v>3.8</v>
      </c>
      <c r="AA38" s="655"/>
      <c r="AB38" s="655"/>
      <c r="AC38" s="655"/>
      <c r="AD38" s="656" t="s">
        <v>129</v>
      </c>
      <c r="AE38" s="656"/>
      <c r="AF38" s="656"/>
      <c r="AG38" s="656"/>
      <c r="AH38" s="656"/>
      <c r="AI38" s="656"/>
      <c r="AJ38" s="656"/>
      <c r="AK38" s="656"/>
      <c r="AL38" s="631" t="s">
        <v>129</v>
      </c>
      <c r="AM38" s="632"/>
      <c r="AN38" s="632"/>
      <c r="AO38" s="657"/>
      <c r="AQ38" s="663" t="s">
        <v>331</v>
      </c>
      <c r="AR38" s="664"/>
      <c r="AS38" s="664"/>
      <c r="AT38" s="664"/>
      <c r="AU38" s="664"/>
      <c r="AV38" s="664"/>
      <c r="AW38" s="664"/>
      <c r="AX38" s="664"/>
      <c r="AY38" s="665"/>
      <c r="AZ38" s="628">
        <v>10018</v>
      </c>
      <c r="BA38" s="629"/>
      <c r="BB38" s="629"/>
      <c r="BC38" s="629"/>
      <c r="BD38" s="639"/>
      <c r="BE38" s="639"/>
      <c r="BF38" s="666"/>
      <c r="BG38" s="670" t="s">
        <v>332</v>
      </c>
      <c r="BH38" s="667"/>
      <c r="BI38" s="667"/>
      <c r="BJ38" s="667"/>
      <c r="BK38" s="667"/>
      <c r="BL38" s="667"/>
      <c r="BM38" s="667"/>
      <c r="BN38" s="667"/>
      <c r="BO38" s="667"/>
      <c r="BP38" s="667"/>
      <c r="BQ38" s="667"/>
      <c r="BR38" s="667"/>
      <c r="BS38" s="667"/>
      <c r="BT38" s="667"/>
      <c r="BU38" s="668"/>
      <c r="BV38" s="628">
        <v>5318</v>
      </c>
      <c r="BW38" s="629"/>
      <c r="BX38" s="629"/>
      <c r="BY38" s="629"/>
      <c r="BZ38" s="629"/>
      <c r="CA38" s="629"/>
      <c r="CB38" s="669"/>
      <c r="CD38" s="670" t="s">
        <v>333</v>
      </c>
      <c r="CE38" s="667"/>
      <c r="CF38" s="667"/>
      <c r="CG38" s="667"/>
      <c r="CH38" s="667"/>
      <c r="CI38" s="667"/>
      <c r="CJ38" s="667"/>
      <c r="CK38" s="667"/>
      <c r="CL38" s="667"/>
      <c r="CM38" s="667"/>
      <c r="CN38" s="667"/>
      <c r="CO38" s="667"/>
      <c r="CP38" s="667"/>
      <c r="CQ38" s="668"/>
      <c r="CR38" s="628">
        <v>1392650</v>
      </c>
      <c r="CS38" s="629"/>
      <c r="CT38" s="629"/>
      <c r="CU38" s="629"/>
      <c r="CV38" s="629"/>
      <c r="CW38" s="629"/>
      <c r="CX38" s="629"/>
      <c r="CY38" s="630"/>
      <c r="CZ38" s="631">
        <v>6.7</v>
      </c>
      <c r="DA38" s="641"/>
      <c r="DB38" s="641"/>
      <c r="DC38" s="642"/>
      <c r="DD38" s="634">
        <v>1153335</v>
      </c>
      <c r="DE38" s="629"/>
      <c r="DF38" s="629"/>
      <c r="DG38" s="629"/>
      <c r="DH38" s="629"/>
      <c r="DI38" s="629"/>
      <c r="DJ38" s="629"/>
      <c r="DK38" s="630"/>
      <c r="DL38" s="634">
        <v>1033431</v>
      </c>
      <c r="DM38" s="629"/>
      <c r="DN38" s="629"/>
      <c r="DO38" s="629"/>
      <c r="DP38" s="629"/>
      <c r="DQ38" s="629"/>
      <c r="DR38" s="629"/>
      <c r="DS38" s="629"/>
      <c r="DT38" s="629"/>
      <c r="DU38" s="629"/>
      <c r="DV38" s="630"/>
      <c r="DW38" s="631">
        <v>10.199999999999999</v>
      </c>
      <c r="DX38" s="641"/>
      <c r="DY38" s="641"/>
      <c r="DZ38" s="641"/>
      <c r="EA38" s="641"/>
      <c r="EB38" s="641"/>
      <c r="EC38" s="662"/>
    </row>
    <row r="39" spans="2:133" ht="11.25" customHeight="1" x14ac:dyDescent="0.15">
      <c r="B39" s="625" t="s">
        <v>334</v>
      </c>
      <c r="C39" s="626"/>
      <c r="D39" s="626"/>
      <c r="E39" s="626"/>
      <c r="F39" s="626"/>
      <c r="G39" s="626"/>
      <c r="H39" s="626"/>
      <c r="I39" s="626"/>
      <c r="J39" s="626"/>
      <c r="K39" s="626"/>
      <c r="L39" s="626"/>
      <c r="M39" s="626"/>
      <c r="N39" s="626"/>
      <c r="O39" s="626"/>
      <c r="P39" s="626"/>
      <c r="Q39" s="627"/>
      <c r="R39" s="628">
        <v>375934</v>
      </c>
      <c r="S39" s="629"/>
      <c r="T39" s="629"/>
      <c r="U39" s="629"/>
      <c r="V39" s="629"/>
      <c r="W39" s="629"/>
      <c r="X39" s="629"/>
      <c r="Y39" s="630"/>
      <c r="Z39" s="655">
        <v>1.7</v>
      </c>
      <c r="AA39" s="655"/>
      <c r="AB39" s="655"/>
      <c r="AC39" s="655"/>
      <c r="AD39" s="656">
        <v>2315</v>
      </c>
      <c r="AE39" s="656"/>
      <c r="AF39" s="656"/>
      <c r="AG39" s="656"/>
      <c r="AH39" s="656"/>
      <c r="AI39" s="656"/>
      <c r="AJ39" s="656"/>
      <c r="AK39" s="656"/>
      <c r="AL39" s="631">
        <v>0</v>
      </c>
      <c r="AM39" s="632"/>
      <c r="AN39" s="632"/>
      <c r="AO39" s="657"/>
      <c r="AQ39" s="663" t="s">
        <v>335</v>
      </c>
      <c r="AR39" s="664"/>
      <c r="AS39" s="664"/>
      <c r="AT39" s="664"/>
      <c r="AU39" s="664"/>
      <c r="AV39" s="664"/>
      <c r="AW39" s="664"/>
      <c r="AX39" s="664"/>
      <c r="AY39" s="665"/>
      <c r="AZ39" s="628" t="s">
        <v>129</v>
      </c>
      <c r="BA39" s="629"/>
      <c r="BB39" s="629"/>
      <c r="BC39" s="629"/>
      <c r="BD39" s="639"/>
      <c r="BE39" s="639"/>
      <c r="BF39" s="666"/>
      <c r="BG39" s="670" t="s">
        <v>336</v>
      </c>
      <c r="BH39" s="667"/>
      <c r="BI39" s="667"/>
      <c r="BJ39" s="667"/>
      <c r="BK39" s="667"/>
      <c r="BL39" s="667"/>
      <c r="BM39" s="667"/>
      <c r="BN39" s="667"/>
      <c r="BO39" s="667"/>
      <c r="BP39" s="667"/>
      <c r="BQ39" s="667"/>
      <c r="BR39" s="667"/>
      <c r="BS39" s="667"/>
      <c r="BT39" s="667"/>
      <c r="BU39" s="668"/>
      <c r="BV39" s="628">
        <v>8200</v>
      </c>
      <c r="BW39" s="629"/>
      <c r="BX39" s="629"/>
      <c r="BY39" s="629"/>
      <c r="BZ39" s="629"/>
      <c r="CA39" s="629"/>
      <c r="CB39" s="669"/>
      <c r="CD39" s="670" t="s">
        <v>337</v>
      </c>
      <c r="CE39" s="667"/>
      <c r="CF39" s="667"/>
      <c r="CG39" s="667"/>
      <c r="CH39" s="667"/>
      <c r="CI39" s="667"/>
      <c r="CJ39" s="667"/>
      <c r="CK39" s="667"/>
      <c r="CL39" s="667"/>
      <c r="CM39" s="667"/>
      <c r="CN39" s="667"/>
      <c r="CO39" s="667"/>
      <c r="CP39" s="667"/>
      <c r="CQ39" s="668"/>
      <c r="CR39" s="628">
        <v>1129304</v>
      </c>
      <c r="CS39" s="639"/>
      <c r="CT39" s="639"/>
      <c r="CU39" s="639"/>
      <c r="CV39" s="639"/>
      <c r="CW39" s="639"/>
      <c r="CX39" s="639"/>
      <c r="CY39" s="640"/>
      <c r="CZ39" s="631">
        <v>5.5</v>
      </c>
      <c r="DA39" s="641"/>
      <c r="DB39" s="641"/>
      <c r="DC39" s="642"/>
      <c r="DD39" s="634">
        <v>405600</v>
      </c>
      <c r="DE39" s="639"/>
      <c r="DF39" s="639"/>
      <c r="DG39" s="639"/>
      <c r="DH39" s="639"/>
      <c r="DI39" s="639"/>
      <c r="DJ39" s="639"/>
      <c r="DK39" s="640"/>
      <c r="DL39" s="634" t="s">
        <v>129</v>
      </c>
      <c r="DM39" s="639"/>
      <c r="DN39" s="639"/>
      <c r="DO39" s="639"/>
      <c r="DP39" s="639"/>
      <c r="DQ39" s="639"/>
      <c r="DR39" s="639"/>
      <c r="DS39" s="639"/>
      <c r="DT39" s="639"/>
      <c r="DU39" s="639"/>
      <c r="DV39" s="640"/>
      <c r="DW39" s="631" t="s">
        <v>129</v>
      </c>
      <c r="DX39" s="641"/>
      <c r="DY39" s="641"/>
      <c r="DZ39" s="641"/>
      <c r="EA39" s="641"/>
      <c r="EB39" s="641"/>
      <c r="EC39" s="662"/>
    </row>
    <row r="40" spans="2:133" ht="11.25" customHeight="1" x14ac:dyDescent="0.15">
      <c r="B40" s="625" t="s">
        <v>338</v>
      </c>
      <c r="C40" s="626"/>
      <c r="D40" s="626"/>
      <c r="E40" s="626"/>
      <c r="F40" s="626"/>
      <c r="G40" s="626"/>
      <c r="H40" s="626"/>
      <c r="I40" s="626"/>
      <c r="J40" s="626"/>
      <c r="K40" s="626"/>
      <c r="L40" s="626"/>
      <c r="M40" s="626"/>
      <c r="N40" s="626"/>
      <c r="O40" s="626"/>
      <c r="P40" s="626"/>
      <c r="Q40" s="627"/>
      <c r="R40" s="628">
        <v>1385800</v>
      </c>
      <c r="S40" s="629"/>
      <c r="T40" s="629"/>
      <c r="U40" s="629"/>
      <c r="V40" s="629"/>
      <c r="W40" s="629"/>
      <c r="X40" s="629"/>
      <c r="Y40" s="630"/>
      <c r="Z40" s="655">
        <v>6.2</v>
      </c>
      <c r="AA40" s="655"/>
      <c r="AB40" s="655"/>
      <c r="AC40" s="655"/>
      <c r="AD40" s="656" t="s">
        <v>129</v>
      </c>
      <c r="AE40" s="656"/>
      <c r="AF40" s="656"/>
      <c r="AG40" s="656"/>
      <c r="AH40" s="656"/>
      <c r="AI40" s="656"/>
      <c r="AJ40" s="656"/>
      <c r="AK40" s="656"/>
      <c r="AL40" s="631" t="s">
        <v>129</v>
      </c>
      <c r="AM40" s="632"/>
      <c r="AN40" s="632"/>
      <c r="AO40" s="657"/>
      <c r="AQ40" s="663" t="s">
        <v>339</v>
      </c>
      <c r="AR40" s="664"/>
      <c r="AS40" s="664"/>
      <c r="AT40" s="664"/>
      <c r="AU40" s="664"/>
      <c r="AV40" s="664"/>
      <c r="AW40" s="664"/>
      <c r="AX40" s="664"/>
      <c r="AY40" s="665"/>
      <c r="AZ40" s="628" t="s">
        <v>129</v>
      </c>
      <c r="BA40" s="629"/>
      <c r="BB40" s="629"/>
      <c r="BC40" s="629"/>
      <c r="BD40" s="639"/>
      <c r="BE40" s="639"/>
      <c r="BF40" s="666"/>
      <c r="BG40" s="671" t="s">
        <v>340</v>
      </c>
      <c r="BH40" s="672"/>
      <c r="BI40" s="672"/>
      <c r="BJ40" s="672"/>
      <c r="BK40" s="672"/>
      <c r="BL40" s="363"/>
      <c r="BM40" s="667" t="s">
        <v>341</v>
      </c>
      <c r="BN40" s="667"/>
      <c r="BO40" s="667"/>
      <c r="BP40" s="667"/>
      <c r="BQ40" s="667"/>
      <c r="BR40" s="667"/>
      <c r="BS40" s="667"/>
      <c r="BT40" s="667"/>
      <c r="BU40" s="668"/>
      <c r="BV40" s="628">
        <v>87</v>
      </c>
      <c r="BW40" s="629"/>
      <c r="BX40" s="629"/>
      <c r="BY40" s="629"/>
      <c r="BZ40" s="629"/>
      <c r="CA40" s="629"/>
      <c r="CB40" s="669"/>
      <c r="CD40" s="670" t="s">
        <v>342</v>
      </c>
      <c r="CE40" s="667"/>
      <c r="CF40" s="667"/>
      <c r="CG40" s="667"/>
      <c r="CH40" s="667"/>
      <c r="CI40" s="667"/>
      <c r="CJ40" s="667"/>
      <c r="CK40" s="667"/>
      <c r="CL40" s="667"/>
      <c r="CM40" s="667"/>
      <c r="CN40" s="667"/>
      <c r="CO40" s="667"/>
      <c r="CP40" s="667"/>
      <c r="CQ40" s="668"/>
      <c r="CR40" s="628">
        <v>389745</v>
      </c>
      <c r="CS40" s="629"/>
      <c r="CT40" s="629"/>
      <c r="CU40" s="629"/>
      <c r="CV40" s="629"/>
      <c r="CW40" s="629"/>
      <c r="CX40" s="629"/>
      <c r="CY40" s="630"/>
      <c r="CZ40" s="631">
        <v>1.9</v>
      </c>
      <c r="DA40" s="641"/>
      <c r="DB40" s="641"/>
      <c r="DC40" s="642"/>
      <c r="DD40" s="634">
        <v>249745</v>
      </c>
      <c r="DE40" s="629"/>
      <c r="DF40" s="629"/>
      <c r="DG40" s="629"/>
      <c r="DH40" s="629"/>
      <c r="DI40" s="629"/>
      <c r="DJ40" s="629"/>
      <c r="DK40" s="630"/>
      <c r="DL40" s="634" t="s">
        <v>129</v>
      </c>
      <c r="DM40" s="629"/>
      <c r="DN40" s="629"/>
      <c r="DO40" s="629"/>
      <c r="DP40" s="629"/>
      <c r="DQ40" s="629"/>
      <c r="DR40" s="629"/>
      <c r="DS40" s="629"/>
      <c r="DT40" s="629"/>
      <c r="DU40" s="629"/>
      <c r="DV40" s="630"/>
      <c r="DW40" s="631" t="s">
        <v>129</v>
      </c>
      <c r="DX40" s="641"/>
      <c r="DY40" s="641"/>
      <c r="DZ40" s="641"/>
      <c r="EA40" s="641"/>
      <c r="EB40" s="641"/>
      <c r="EC40" s="662"/>
    </row>
    <row r="41" spans="2:133" ht="11.25" customHeight="1" x14ac:dyDescent="0.15">
      <c r="B41" s="625" t="s">
        <v>343</v>
      </c>
      <c r="C41" s="626"/>
      <c r="D41" s="626"/>
      <c r="E41" s="626"/>
      <c r="F41" s="626"/>
      <c r="G41" s="626"/>
      <c r="H41" s="626"/>
      <c r="I41" s="626"/>
      <c r="J41" s="626"/>
      <c r="K41" s="626"/>
      <c r="L41" s="626"/>
      <c r="M41" s="626"/>
      <c r="N41" s="626"/>
      <c r="O41" s="626"/>
      <c r="P41" s="626"/>
      <c r="Q41" s="627"/>
      <c r="R41" s="628" t="s">
        <v>129</v>
      </c>
      <c r="S41" s="629"/>
      <c r="T41" s="629"/>
      <c r="U41" s="629"/>
      <c r="V41" s="629"/>
      <c r="W41" s="629"/>
      <c r="X41" s="629"/>
      <c r="Y41" s="630"/>
      <c r="Z41" s="655" t="s">
        <v>129</v>
      </c>
      <c r="AA41" s="655"/>
      <c r="AB41" s="655"/>
      <c r="AC41" s="655"/>
      <c r="AD41" s="656" t="s">
        <v>129</v>
      </c>
      <c r="AE41" s="656"/>
      <c r="AF41" s="656"/>
      <c r="AG41" s="656"/>
      <c r="AH41" s="656"/>
      <c r="AI41" s="656"/>
      <c r="AJ41" s="656"/>
      <c r="AK41" s="656"/>
      <c r="AL41" s="631" t="s">
        <v>129</v>
      </c>
      <c r="AM41" s="632"/>
      <c r="AN41" s="632"/>
      <c r="AO41" s="657"/>
      <c r="AQ41" s="663" t="s">
        <v>344</v>
      </c>
      <c r="AR41" s="664"/>
      <c r="AS41" s="664"/>
      <c r="AT41" s="664"/>
      <c r="AU41" s="664"/>
      <c r="AV41" s="664"/>
      <c r="AW41" s="664"/>
      <c r="AX41" s="664"/>
      <c r="AY41" s="665"/>
      <c r="AZ41" s="628">
        <v>303398</v>
      </c>
      <c r="BA41" s="629"/>
      <c r="BB41" s="629"/>
      <c r="BC41" s="629"/>
      <c r="BD41" s="639"/>
      <c r="BE41" s="639"/>
      <c r="BF41" s="666"/>
      <c r="BG41" s="671"/>
      <c r="BH41" s="672"/>
      <c r="BI41" s="672"/>
      <c r="BJ41" s="672"/>
      <c r="BK41" s="672"/>
      <c r="BL41" s="363"/>
      <c r="BM41" s="667" t="s">
        <v>345</v>
      </c>
      <c r="BN41" s="667"/>
      <c r="BO41" s="667"/>
      <c r="BP41" s="667"/>
      <c r="BQ41" s="667"/>
      <c r="BR41" s="667"/>
      <c r="BS41" s="667"/>
      <c r="BT41" s="667"/>
      <c r="BU41" s="668"/>
      <c r="BV41" s="628" t="s">
        <v>129</v>
      </c>
      <c r="BW41" s="629"/>
      <c r="BX41" s="629"/>
      <c r="BY41" s="629"/>
      <c r="BZ41" s="629"/>
      <c r="CA41" s="629"/>
      <c r="CB41" s="669"/>
      <c r="CD41" s="670" t="s">
        <v>346</v>
      </c>
      <c r="CE41" s="667"/>
      <c r="CF41" s="667"/>
      <c r="CG41" s="667"/>
      <c r="CH41" s="667"/>
      <c r="CI41" s="667"/>
      <c r="CJ41" s="667"/>
      <c r="CK41" s="667"/>
      <c r="CL41" s="667"/>
      <c r="CM41" s="667"/>
      <c r="CN41" s="667"/>
      <c r="CO41" s="667"/>
      <c r="CP41" s="667"/>
      <c r="CQ41" s="668"/>
      <c r="CR41" s="628" t="s">
        <v>129</v>
      </c>
      <c r="CS41" s="639"/>
      <c r="CT41" s="639"/>
      <c r="CU41" s="639"/>
      <c r="CV41" s="639"/>
      <c r="CW41" s="639"/>
      <c r="CX41" s="639"/>
      <c r="CY41" s="640"/>
      <c r="CZ41" s="631" t="s">
        <v>129</v>
      </c>
      <c r="DA41" s="641"/>
      <c r="DB41" s="641"/>
      <c r="DC41" s="642"/>
      <c r="DD41" s="634" t="s">
        <v>129</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347</v>
      </c>
      <c r="C42" s="626"/>
      <c r="D42" s="626"/>
      <c r="E42" s="626"/>
      <c r="F42" s="626"/>
      <c r="G42" s="626"/>
      <c r="H42" s="626"/>
      <c r="I42" s="626"/>
      <c r="J42" s="626"/>
      <c r="K42" s="626"/>
      <c r="L42" s="626"/>
      <c r="M42" s="626"/>
      <c r="N42" s="626"/>
      <c r="O42" s="626"/>
      <c r="P42" s="626"/>
      <c r="Q42" s="627"/>
      <c r="R42" s="628" t="s">
        <v>129</v>
      </c>
      <c r="S42" s="629"/>
      <c r="T42" s="629"/>
      <c r="U42" s="629"/>
      <c r="V42" s="629"/>
      <c r="W42" s="629"/>
      <c r="X42" s="629"/>
      <c r="Y42" s="630"/>
      <c r="Z42" s="655" t="s">
        <v>129</v>
      </c>
      <c r="AA42" s="655"/>
      <c r="AB42" s="655"/>
      <c r="AC42" s="655"/>
      <c r="AD42" s="656" t="s">
        <v>129</v>
      </c>
      <c r="AE42" s="656"/>
      <c r="AF42" s="656"/>
      <c r="AG42" s="656"/>
      <c r="AH42" s="656"/>
      <c r="AI42" s="656"/>
      <c r="AJ42" s="656"/>
      <c r="AK42" s="656"/>
      <c r="AL42" s="631" t="s">
        <v>129</v>
      </c>
      <c r="AM42" s="632"/>
      <c r="AN42" s="632"/>
      <c r="AO42" s="657"/>
      <c r="AQ42" s="675" t="s">
        <v>348</v>
      </c>
      <c r="AR42" s="676"/>
      <c r="AS42" s="676"/>
      <c r="AT42" s="676"/>
      <c r="AU42" s="676"/>
      <c r="AV42" s="676"/>
      <c r="AW42" s="676"/>
      <c r="AX42" s="676"/>
      <c r="AY42" s="677"/>
      <c r="AZ42" s="608">
        <v>1089252</v>
      </c>
      <c r="BA42" s="643"/>
      <c r="BB42" s="643"/>
      <c r="BC42" s="643"/>
      <c r="BD42" s="609"/>
      <c r="BE42" s="609"/>
      <c r="BF42" s="658"/>
      <c r="BG42" s="673"/>
      <c r="BH42" s="674"/>
      <c r="BI42" s="674"/>
      <c r="BJ42" s="674"/>
      <c r="BK42" s="674"/>
      <c r="BL42" s="364"/>
      <c r="BM42" s="659" t="s">
        <v>349</v>
      </c>
      <c r="BN42" s="659"/>
      <c r="BO42" s="659"/>
      <c r="BP42" s="659"/>
      <c r="BQ42" s="659"/>
      <c r="BR42" s="659"/>
      <c r="BS42" s="659"/>
      <c r="BT42" s="659"/>
      <c r="BU42" s="660"/>
      <c r="BV42" s="608">
        <v>359</v>
      </c>
      <c r="BW42" s="643"/>
      <c r="BX42" s="643"/>
      <c r="BY42" s="643"/>
      <c r="BZ42" s="643"/>
      <c r="CA42" s="643"/>
      <c r="CB42" s="661"/>
      <c r="CD42" s="625" t="s">
        <v>350</v>
      </c>
      <c r="CE42" s="626"/>
      <c r="CF42" s="626"/>
      <c r="CG42" s="626"/>
      <c r="CH42" s="626"/>
      <c r="CI42" s="626"/>
      <c r="CJ42" s="626"/>
      <c r="CK42" s="626"/>
      <c r="CL42" s="626"/>
      <c r="CM42" s="626"/>
      <c r="CN42" s="626"/>
      <c r="CO42" s="626"/>
      <c r="CP42" s="626"/>
      <c r="CQ42" s="627"/>
      <c r="CR42" s="628">
        <v>2006732</v>
      </c>
      <c r="CS42" s="639"/>
      <c r="CT42" s="639"/>
      <c r="CU42" s="639"/>
      <c r="CV42" s="639"/>
      <c r="CW42" s="639"/>
      <c r="CX42" s="639"/>
      <c r="CY42" s="640"/>
      <c r="CZ42" s="631">
        <v>9.6999999999999993</v>
      </c>
      <c r="DA42" s="641"/>
      <c r="DB42" s="641"/>
      <c r="DC42" s="642"/>
      <c r="DD42" s="634">
        <v>328314</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351</v>
      </c>
      <c r="C43" s="626"/>
      <c r="D43" s="626"/>
      <c r="E43" s="626"/>
      <c r="F43" s="626"/>
      <c r="G43" s="626"/>
      <c r="H43" s="626"/>
      <c r="I43" s="626"/>
      <c r="J43" s="626"/>
      <c r="K43" s="626"/>
      <c r="L43" s="626"/>
      <c r="M43" s="626"/>
      <c r="N43" s="626"/>
      <c r="O43" s="626"/>
      <c r="P43" s="626"/>
      <c r="Q43" s="627"/>
      <c r="R43" s="628">
        <v>585700</v>
      </c>
      <c r="S43" s="629"/>
      <c r="T43" s="629"/>
      <c r="U43" s="629"/>
      <c r="V43" s="629"/>
      <c r="W43" s="629"/>
      <c r="X43" s="629"/>
      <c r="Y43" s="630"/>
      <c r="Z43" s="655">
        <v>2.6</v>
      </c>
      <c r="AA43" s="655"/>
      <c r="AB43" s="655"/>
      <c r="AC43" s="655"/>
      <c r="AD43" s="656" t="s">
        <v>129</v>
      </c>
      <c r="AE43" s="656"/>
      <c r="AF43" s="656"/>
      <c r="AG43" s="656"/>
      <c r="AH43" s="656"/>
      <c r="AI43" s="656"/>
      <c r="AJ43" s="656"/>
      <c r="AK43" s="656"/>
      <c r="AL43" s="631" t="s">
        <v>129</v>
      </c>
      <c r="AM43" s="632"/>
      <c r="AN43" s="632"/>
      <c r="AO43" s="657"/>
      <c r="BV43" s="219"/>
      <c r="BW43" s="219"/>
      <c r="BX43" s="219"/>
      <c r="BY43" s="219"/>
      <c r="BZ43" s="219"/>
      <c r="CA43" s="219"/>
      <c r="CB43" s="219"/>
      <c r="CD43" s="625" t="s">
        <v>352</v>
      </c>
      <c r="CE43" s="626"/>
      <c r="CF43" s="626"/>
      <c r="CG43" s="626"/>
      <c r="CH43" s="626"/>
      <c r="CI43" s="626"/>
      <c r="CJ43" s="626"/>
      <c r="CK43" s="626"/>
      <c r="CL43" s="626"/>
      <c r="CM43" s="626"/>
      <c r="CN43" s="626"/>
      <c r="CO43" s="626"/>
      <c r="CP43" s="626"/>
      <c r="CQ43" s="627"/>
      <c r="CR43" s="628">
        <v>46630</v>
      </c>
      <c r="CS43" s="639"/>
      <c r="CT43" s="639"/>
      <c r="CU43" s="639"/>
      <c r="CV43" s="639"/>
      <c r="CW43" s="639"/>
      <c r="CX43" s="639"/>
      <c r="CY43" s="640"/>
      <c r="CZ43" s="631">
        <v>0.2</v>
      </c>
      <c r="DA43" s="641"/>
      <c r="DB43" s="641"/>
      <c r="DC43" s="642"/>
      <c r="DD43" s="634">
        <v>46630</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353</v>
      </c>
      <c r="C44" s="606"/>
      <c r="D44" s="606"/>
      <c r="E44" s="606"/>
      <c r="F44" s="606"/>
      <c r="G44" s="606"/>
      <c r="H44" s="606"/>
      <c r="I44" s="606"/>
      <c r="J44" s="606"/>
      <c r="K44" s="606"/>
      <c r="L44" s="606"/>
      <c r="M44" s="606"/>
      <c r="N44" s="606"/>
      <c r="O44" s="606"/>
      <c r="P44" s="606"/>
      <c r="Q44" s="607"/>
      <c r="R44" s="608">
        <v>22394806</v>
      </c>
      <c r="S44" s="643"/>
      <c r="T44" s="643"/>
      <c r="U44" s="643"/>
      <c r="V44" s="643"/>
      <c r="W44" s="643"/>
      <c r="X44" s="643"/>
      <c r="Y44" s="644"/>
      <c r="Z44" s="645">
        <v>100</v>
      </c>
      <c r="AA44" s="645"/>
      <c r="AB44" s="645"/>
      <c r="AC44" s="645"/>
      <c r="AD44" s="646">
        <v>9510098</v>
      </c>
      <c r="AE44" s="646"/>
      <c r="AF44" s="646"/>
      <c r="AG44" s="646"/>
      <c r="AH44" s="646"/>
      <c r="AI44" s="646"/>
      <c r="AJ44" s="646"/>
      <c r="AK44" s="646"/>
      <c r="AL44" s="611">
        <v>100</v>
      </c>
      <c r="AM44" s="647"/>
      <c r="AN44" s="647"/>
      <c r="AO44" s="648"/>
      <c r="CD44" s="649" t="s">
        <v>300</v>
      </c>
      <c r="CE44" s="650"/>
      <c r="CF44" s="625" t="s">
        <v>354</v>
      </c>
      <c r="CG44" s="626"/>
      <c r="CH44" s="626"/>
      <c r="CI44" s="626"/>
      <c r="CJ44" s="626"/>
      <c r="CK44" s="626"/>
      <c r="CL44" s="626"/>
      <c r="CM44" s="626"/>
      <c r="CN44" s="626"/>
      <c r="CO44" s="626"/>
      <c r="CP44" s="626"/>
      <c r="CQ44" s="627"/>
      <c r="CR44" s="628">
        <v>1921117</v>
      </c>
      <c r="CS44" s="629"/>
      <c r="CT44" s="629"/>
      <c r="CU44" s="629"/>
      <c r="CV44" s="629"/>
      <c r="CW44" s="629"/>
      <c r="CX44" s="629"/>
      <c r="CY44" s="630"/>
      <c r="CZ44" s="631">
        <v>9.3000000000000007</v>
      </c>
      <c r="DA44" s="632"/>
      <c r="DB44" s="632"/>
      <c r="DC44" s="633"/>
      <c r="DD44" s="634">
        <v>264149</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355</v>
      </c>
      <c r="CG45" s="626"/>
      <c r="CH45" s="626"/>
      <c r="CI45" s="626"/>
      <c r="CJ45" s="626"/>
      <c r="CK45" s="626"/>
      <c r="CL45" s="626"/>
      <c r="CM45" s="626"/>
      <c r="CN45" s="626"/>
      <c r="CO45" s="626"/>
      <c r="CP45" s="626"/>
      <c r="CQ45" s="627"/>
      <c r="CR45" s="628">
        <v>840705</v>
      </c>
      <c r="CS45" s="639"/>
      <c r="CT45" s="639"/>
      <c r="CU45" s="639"/>
      <c r="CV45" s="639"/>
      <c r="CW45" s="639"/>
      <c r="CX45" s="639"/>
      <c r="CY45" s="640"/>
      <c r="CZ45" s="631">
        <v>4.0999999999999996</v>
      </c>
      <c r="DA45" s="641"/>
      <c r="DB45" s="641"/>
      <c r="DC45" s="642"/>
      <c r="DD45" s="634">
        <v>16603</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1" t="s">
        <v>356</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357</v>
      </c>
      <c r="CG46" s="626"/>
      <c r="CH46" s="626"/>
      <c r="CI46" s="626"/>
      <c r="CJ46" s="626"/>
      <c r="CK46" s="626"/>
      <c r="CL46" s="626"/>
      <c r="CM46" s="626"/>
      <c r="CN46" s="626"/>
      <c r="CO46" s="626"/>
      <c r="CP46" s="626"/>
      <c r="CQ46" s="627"/>
      <c r="CR46" s="628">
        <v>1073452</v>
      </c>
      <c r="CS46" s="629"/>
      <c r="CT46" s="629"/>
      <c r="CU46" s="629"/>
      <c r="CV46" s="629"/>
      <c r="CW46" s="629"/>
      <c r="CX46" s="629"/>
      <c r="CY46" s="630"/>
      <c r="CZ46" s="631">
        <v>5.2</v>
      </c>
      <c r="DA46" s="632"/>
      <c r="DB46" s="632"/>
      <c r="DC46" s="633"/>
      <c r="DD46" s="634">
        <v>247546</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358</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359</v>
      </c>
      <c r="CG47" s="626"/>
      <c r="CH47" s="626"/>
      <c r="CI47" s="626"/>
      <c r="CJ47" s="626"/>
      <c r="CK47" s="626"/>
      <c r="CL47" s="626"/>
      <c r="CM47" s="626"/>
      <c r="CN47" s="626"/>
      <c r="CO47" s="626"/>
      <c r="CP47" s="626"/>
      <c r="CQ47" s="627"/>
      <c r="CR47" s="628">
        <v>85615</v>
      </c>
      <c r="CS47" s="639"/>
      <c r="CT47" s="639"/>
      <c r="CU47" s="639"/>
      <c r="CV47" s="639"/>
      <c r="CW47" s="639"/>
      <c r="CX47" s="639"/>
      <c r="CY47" s="640"/>
      <c r="CZ47" s="631">
        <v>0.4</v>
      </c>
      <c r="DA47" s="641"/>
      <c r="DB47" s="641"/>
      <c r="DC47" s="642"/>
      <c r="DD47" s="634">
        <v>64165</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360</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361</v>
      </c>
      <c r="CG48" s="626"/>
      <c r="CH48" s="626"/>
      <c r="CI48" s="626"/>
      <c r="CJ48" s="626"/>
      <c r="CK48" s="626"/>
      <c r="CL48" s="626"/>
      <c r="CM48" s="626"/>
      <c r="CN48" s="626"/>
      <c r="CO48" s="626"/>
      <c r="CP48" s="626"/>
      <c r="CQ48" s="627"/>
      <c r="CR48" s="628" t="s">
        <v>129</v>
      </c>
      <c r="CS48" s="629"/>
      <c r="CT48" s="629"/>
      <c r="CU48" s="629"/>
      <c r="CV48" s="629"/>
      <c r="CW48" s="629"/>
      <c r="CX48" s="629"/>
      <c r="CY48" s="630"/>
      <c r="CZ48" s="631" t="s">
        <v>129</v>
      </c>
      <c r="DA48" s="632"/>
      <c r="DB48" s="632"/>
      <c r="DC48" s="633"/>
      <c r="DD48" s="634" t="s">
        <v>129</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362</v>
      </c>
      <c r="CE49" s="606"/>
      <c r="CF49" s="606"/>
      <c r="CG49" s="606"/>
      <c r="CH49" s="606"/>
      <c r="CI49" s="606"/>
      <c r="CJ49" s="606"/>
      <c r="CK49" s="606"/>
      <c r="CL49" s="606"/>
      <c r="CM49" s="606"/>
      <c r="CN49" s="606"/>
      <c r="CO49" s="606"/>
      <c r="CP49" s="606"/>
      <c r="CQ49" s="607"/>
      <c r="CR49" s="608">
        <v>20658585</v>
      </c>
      <c r="CS49" s="609"/>
      <c r="CT49" s="609"/>
      <c r="CU49" s="609"/>
      <c r="CV49" s="609"/>
      <c r="CW49" s="609"/>
      <c r="CX49" s="609"/>
      <c r="CY49" s="610"/>
      <c r="CZ49" s="611">
        <v>100</v>
      </c>
      <c r="DA49" s="612"/>
      <c r="DB49" s="612"/>
      <c r="DC49" s="613"/>
      <c r="DD49" s="614">
        <v>12412030</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xI1fGcY3KcuGMys5bH9Jz+UDiJ6p79rg5wxCc6UPUJb2sPddiW6ZCkcphD6si4vpMlo4iKENV7YhVK0Rmlnh5w==" saltValue="Dwhqm4GpqtFw4885bTuOw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view="pageBreakPreview" zoomScale="70" zoomScaleNormal="7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22" t="s">
        <v>363</v>
      </c>
      <c r="B2" s="1122"/>
      <c r="C2" s="1122"/>
      <c r="D2" s="1122"/>
      <c r="E2" s="1122"/>
      <c r="F2" s="1122"/>
      <c r="G2" s="1122"/>
      <c r="H2" s="1122"/>
      <c r="I2" s="1122"/>
      <c r="J2" s="1122"/>
      <c r="K2" s="1122"/>
      <c r="L2" s="1122"/>
      <c r="M2" s="1122"/>
      <c r="N2" s="1122"/>
      <c r="O2" s="1122"/>
      <c r="P2" s="1122"/>
      <c r="Q2" s="1122"/>
      <c r="R2" s="1122"/>
      <c r="S2" s="1122"/>
      <c r="T2" s="1122"/>
      <c r="U2" s="1122"/>
      <c r="V2" s="1122"/>
      <c r="W2" s="1122"/>
      <c r="X2" s="1122"/>
      <c r="Y2" s="1122"/>
      <c r="Z2" s="1122"/>
      <c r="AA2" s="1122"/>
      <c r="AB2" s="1122"/>
      <c r="AC2" s="1122"/>
      <c r="AD2" s="1122"/>
      <c r="AE2" s="1122"/>
      <c r="AF2" s="1122"/>
      <c r="AG2" s="1122"/>
      <c r="AH2" s="1122"/>
      <c r="AI2" s="1122"/>
      <c r="AJ2" s="1122"/>
      <c r="AK2" s="1122"/>
      <c r="AL2" s="1122"/>
      <c r="AM2" s="1122"/>
      <c r="AN2" s="1122"/>
      <c r="AO2" s="1122"/>
      <c r="AP2" s="1122"/>
      <c r="AQ2" s="1122"/>
      <c r="AR2" s="1122"/>
      <c r="AS2" s="1122"/>
      <c r="AT2" s="1122"/>
      <c r="AU2" s="1122"/>
      <c r="AV2" s="1122"/>
      <c r="AW2" s="1122"/>
      <c r="AX2" s="1122"/>
      <c r="AY2" s="1122"/>
      <c r="AZ2" s="1122"/>
      <c r="BA2" s="1122"/>
      <c r="BB2" s="1122"/>
      <c r="BC2" s="1122"/>
      <c r="BD2" s="1122"/>
      <c r="BE2" s="1122"/>
      <c r="BF2" s="1122"/>
      <c r="BG2" s="1122"/>
      <c r="BH2" s="1122"/>
      <c r="BI2" s="1122"/>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3" t="s">
        <v>364</v>
      </c>
      <c r="DK2" s="1124"/>
      <c r="DL2" s="1124"/>
      <c r="DM2" s="1124"/>
      <c r="DN2" s="1124"/>
      <c r="DO2" s="1125"/>
      <c r="DP2" s="224"/>
      <c r="DQ2" s="1123" t="s">
        <v>365</v>
      </c>
      <c r="DR2" s="1124"/>
      <c r="DS2" s="1124"/>
      <c r="DT2" s="1124"/>
      <c r="DU2" s="1124"/>
      <c r="DV2" s="1124"/>
      <c r="DW2" s="1124"/>
      <c r="DX2" s="1124"/>
      <c r="DY2" s="1124"/>
      <c r="DZ2" s="1125"/>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91" t="s">
        <v>366</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28"/>
      <c r="BA4" s="228"/>
      <c r="BB4" s="228"/>
      <c r="BC4" s="228"/>
      <c r="BD4" s="228"/>
      <c r="BE4" s="229"/>
      <c r="BF4" s="229"/>
      <c r="BG4" s="229"/>
      <c r="BH4" s="229"/>
      <c r="BI4" s="229"/>
      <c r="BJ4" s="229"/>
      <c r="BK4" s="229"/>
      <c r="BL4" s="229"/>
      <c r="BM4" s="229"/>
      <c r="BN4" s="229"/>
      <c r="BO4" s="229"/>
      <c r="BP4" s="229"/>
      <c r="BQ4" s="758" t="s">
        <v>367</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0"/>
    </row>
    <row r="5" spans="1:131" s="231" customFormat="1" ht="26.25" customHeight="1" x14ac:dyDescent="0.15">
      <c r="A5" s="1026" t="s">
        <v>368</v>
      </c>
      <c r="B5" s="1027"/>
      <c r="C5" s="1027"/>
      <c r="D5" s="1027"/>
      <c r="E5" s="1027"/>
      <c r="F5" s="1027"/>
      <c r="G5" s="1027"/>
      <c r="H5" s="1027"/>
      <c r="I5" s="1027"/>
      <c r="J5" s="1027"/>
      <c r="K5" s="1027"/>
      <c r="L5" s="1027"/>
      <c r="M5" s="1027"/>
      <c r="N5" s="1027"/>
      <c r="O5" s="1027"/>
      <c r="P5" s="1028"/>
      <c r="Q5" s="1032" t="s">
        <v>369</v>
      </c>
      <c r="R5" s="1033"/>
      <c r="S5" s="1033"/>
      <c r="T5" s="1033"/>
      <c r="U5" s="1034"/>
      <c r="V5" s="1032" t="s">
        <v>370</v>
      </c>
      <c r="W5" s="1033"/>
      <c r="X5" s="1033"/>
      <c r="Y5" s="1033"/>
      <c r="Z5" s="1034"/>
      <c r="AA5" s="1032" t="s">
        <v>371</v>
      </c>
      <c r="AB5" s="1033"/>
      <c r="AC5" s="1033"/>
      <c r="AD5" s="1033"/>
      <c r="AE5" s="1033"/>
      <c r="AF5" s="1126" t="s">
        <v>372</v>
      </c>
      <c r="AG5" s="1033"/>
      <c r="AH5" s="1033"/>
      <c r="AI5" s="1033"/>
      <c r="AJ5" s="1046"/>
      <c r="AK5" s="1033" t="s">
        <v>373</v>
      </c>
      <c r="AL5" s="1033"/>
      <c r="AM5" s="1033"/>
      <c r="AN5" s="1033"/>
      <c r="AO5" s="1034"/>
      <c r="AP5" s="1032" t="s">
        <v>374</v>
      </c>
      <c r="AQ5" s="1033"/>
      <c r="AR5" s="1033"/>
      <c r="AS5" s="1033"/>
      <c r="AT5" s="1034"/>
      <c r="AU5" s="1032" t="s">
        <v>375</v>
      </c>
      <c r="AV5" s="1033"/>
      <c r="AW5" s="1033"/>
      <c r="AX5" s="1033"/>
      <c r="AY5" s="1046"/>
      <c r="AZ5" s="228"/>
      <c r="BA5" s="228"/>
      <c r="BB5" s="228"/>
      <c r="BC5" s="228"/>
      <c r="BD5" s="228"/>
      <c r="BE5" s="229"/>
      <c r="BF5" s="229"/>
      <c r="BG5" s="229"/>
      <c r="BH5" s="229"/>
      <c r="BI5" s="229"/>
      <c r="BJ5" s="229"/>
      <c r="BK5" s="229"/>
      <c r="BL5" s="229"/>
      <c r="BM5" s="229"/>
      <c r="BN5" s="229"/>
      <c r="BO5" s="229"/>
      <c r="BP5" s="229"/>
      <c r="BQ5" s="1026" t="s">
        <v>376</v>
      </c>
      <c r="BR5" s="1027"/>
      <c r="BS5" s="1027"/>
      <c r="BT5" s="1027"/>
      <c r="BU5" s="1027"/>
      <c r="BV5" s="1027"/>
      <c r="BW5" s="1027"/>
      <c r="BX5" s="1027"/>
      <c r="BY5" s="1027"/>
      <c r="BZ5" s="1027"/>
      <c r="CA5" s="1027"/>
      <c r="CB5" s="1027"/>
      <c r="CC5" s="1027"/>
      <c r="CD5" s="1027"/>
      <c r="CE5" s="1027"/>
      <c r="CF5" s="1027"/>
      <c r="CG5" s="1028"/>
      <c r="CH5" s="1032" t="s">
        <v>377</v>
      </c>
      <c r="CI5" s="1033"/>
      <c r="CJ5" s="1033"/>
      <c r="CK5" s="1033"/>
      <c r="CL5" s="1034"/>
      <c r="CM5" s="1032" t="s">
        <v>378</v>
      </c>
      <c r="CN5" s="1033"/>
      <c r="CO5" s="1033"/>
      <c r="CP5" s="1033"/>
      <c r="CQ5" s="1034"/>
      <c r="CR5" s="1032" t="s">
        <v>379</v>
      </c>
      <c r="CS5" s="1033"/>
      <c r="CT5" s="1033"/>
      <c r="CU5" s="1033"/>
      <c r="CV5" s="1034"/>
      <c r="CW5" s="1032" t="s">
        <v>380</v>
      </c>
      <c r="CX5" s="1033"/>
      <c r="CY5" s="1033"/>
      <c r="CZ5" s="1033"/>
      <c r="DA5" s="1034"/>
      <c r="DB5" s="1032" t="s">
        <v>381</v>
      </c>
      <c r="DC5" s="1033"/>
      <c r="DD5" s="1033"/>
      <c r="DE5" s="1033"/>
      <c r="DF5" s="1034"/>
      <c r="DG5" s="1116" t="s">
        <v>382</v>
      </c>
      <c r="DH5" s="1117"/>
      <c r="DI5" s="1117"/>
      <c r="DJ5" s="1117"/>
      <c r="DK5" s="1118"/>
      <c r="DL5" s="1116" t="s">
        <v>383</v>
      </c>
      <c r="DM5" s="1117"/>
      <c r="DN5" s="1117"/>
      <c r="DO5" s="1117"/>
      <c r="DP5" s="1118"/>
      <c r="DQ5" s="1032" t="s">
        <v>384</v>
      </c>
      <c r="DR5" s="1033"/>
      <c r="DS5" s="1033"/>
      <c r="DT5" s="1033"/>
      <c r="DU5" s="1034"/>
      <c r="DV5" s="1032" t="s">
        <v>375</v>
      </c>
      <c r="DW5" s="1033"/>
      <c r="DX5" s="1033"/>
      <c r="DY5" s="1033"/>
      <c r="DZ5" s="1046"/>
      <c r="EA5" s="230"/>
    </row>
    <row r="6" spans="1:131" s="231"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27"/>
      <c r="AG6" s="1036"/>
      <c r="AH6" s="1036"/>
      <c r="AI6" s="1036"/>
      <c r="AJ6" s="1047"/>
      <c r="AK6" s="1036"/>
      <c r="AL6" s="1036"/>
      <c r="AM6" s="1036"/>
      <c r="AN6" s="1036"/>
      <c r="AO6" s="1037"/>
      <c r="AP6" s="1035"/>
      <c r="AQ6" s="1036"/>
      <c r="AR6" s="1036"/>
      <c r="AS6" s="1036"/>
      <c r="AT6" s="1037"/>
      <c r="AU6" s="1035"/>
      <c r="AV6" s="1036"/>
      <c r="AW6" s="1036"/>
      <c r="AX6" s="1036"/>
      <c r="AY6" s="1047"/>
      <c r="AZ6" s="228"/>
      <c r="BA6" s="228"/>
      <c r="BB6" s="228"/>
      <c r="BC6" s="228"/>
      <c r="BD6" s="228"/>
      <c r="BE6" s="229"/>
      <c r="BF6" s="229"/>
      <c r="BG6" s="229"/>
      <c r="BH6" s="229"/>
      <c r="BI6" s="229"/>
      <c r="BJ6" s="229"/>
      <c r="BK6" s="229"/>
      <c r="BL6" s="229"/>
      <c r="BM6" s="229"/>
      <c r="BN6" s="229"/>
      <c r="BO6" s="229"/>
      <c r="BP6" s="229"/>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19"/>
      <c r="DH6" s="1120"/>
      <c r="DI6" s="1120"/>
      <c r="DJ6" s="1120"/>
      <c r="DK6" s="1121"/>
      <c r="DL6" s="1119"/>
      <c r="DM6" s="1120"/>
      <c r="DN6" s="1120"/>
      <c r="DO6" s="1120"/>
      <c r="DP6" s="1121"/>
      <c r="DQ6" s="1035"/>
      <c r="DR6" s="1036"/>
      <c r="DS6" s="1036"/>
      <c r="DT6" s="1036"/>
      <c r="DU6" s="1037"/>
      <c r="DV6" s="1035"/>
      <c r="DW6" s="1036"/>
      <c r="DX6" s="1036"/>
      <c r="DY6" s="1036"/>
      <c r="DZ6" s="1047"/>
      <c r="EA6" s="230"/>
    </row>
    <row r="7" spans="1:131" s="231" customFormat="1" ht="26.25" customHeight="1" thickTop="1" x14ac:dyDescent="0.15">
      <c r="A7" s="232">
        <v>1</v>
      </c>
      <c r="B7" s="1078" t="s">
        <v>385</v>
      </c>
      <c r="C7" s="1079"/>
      <c r="D7" s="1079"/>
      <c r="E7" s="1079"/>
      <c r="F7" s="1079"/>
      <c r="G7" s="1079"/>
      <c r="H7" s="1079"/>
      <c r="I7" s="1079"/>
      <c r="J7" s="1079"/>
      <c r="K7" s="1079"/>
      <c r="L7" s="1079"/>
      <c r="M7" s="1079"/>
      <c r="N7" s="1079"/>
      <c r="O7" s="1079"/>
      <c r="P7" s="1080"/>
      <c r="Q7" s="1134">
        <v>22395</v>
      </c>
      <c r="R7" s="1083"/>
      <c r="S7" s="1083"/>
      <c r="T7" s="1083"/>
      <c r="U7" s="1083"/>
      <c r="V7" s="1083">
        <v>20659</v>
      </c>
      <c r="W7" s="1083"/>
      <c r="X7" s="1083"/>
      <c r="Y7" s="1083"/>
      <c r="Z7" s="1083"/>
      <c r="AA7" s="1083">
        <f>Q7-V7</f>
        <v>1736</v>
      </c>
      <c r="AB7" s="1083"/>
      <c r="AC7" s="1083"/>
      <c r="AD7" s="1083"/>
      <c r="AE7" s="1084"/>
      <c r="AF7" s="1135">
        <v>1388</v>
      </c>
      <c r="AG7" s="1136"/>
      <c r="AH7" s="1136"/>
      <c r="AI7" s="1136"/>
      <c r="AJ7" s="1137"/>
      <c r="AK7" s="1138">
        <v>1797</v>
      </c>
      <c r="AL7" s="1139"/>
      <c r="AM7" s="1139"/>
      <c r="AN7" s="1139"/>
      <c r="AO7" s="1139"/>
      <c r="AP7" s="1139">
        <v>12518</v>
      </c>
      <c r="AQ7" s="1139"/>
      <c r="AR7" s="1139"/>
      <c r="AS7" s="1139"/>
      <c r="AT7" s="1139"/>
      <c r="AU7" s="1140"/>
      <c r="AV7" s="1140"/>
      <c r="AW7" s="1140"/>
      <c r="AX7" s="1140"/>
      <c r="AY7" s="1141"/>
      <c r="AZ7" s="228"/>
      <c r="BA7" s="228"/>
      <c r="BB7" s="228"/>
      <c r="BC7" s="228"/>
      <c r="BD7" s="228"/>
      <c r="BE7" s="229"/>
      <c r="BF7" s="229"/>
      <c r="BG7" s="229"/>
      <c r="BH7" s="229"/>
      <c r="BI7" s="229"/>
      <c r="BJ7" s="229"/>
      <c r="BK7" s="229"/>
      <c r="BL7" s="229"/>
      <c r="BM7" s="229"/>
      <c r="BN7" s="229"/>
      <c r="BO7" s="229"/>
      <c r="BP7" s="229"/>
      <c r="BQ7" s="232">
        <v>1</v>
      </c>
      <c r="BR7" s="233"/>
      <c r="BS7" s="1131" t="s">
        <v>579</v>
      </c>
      <c r="BT7" s="1132"/>
      <c r="BU7" s="1132"/>
      <c r="BV7" s="1132"/>
      <c r="BW7" s="1132"/>
      <c r="BX7" s="1132"/>
      <c r="BY7" s="1132"/>
      <c r="BZ7" s="1132"/>
      <c r="CA7" s="1132"/>
      <c r="CB7" s="1132"/>
      <c r="CC7" s="1132"/>
      <c r="CD7" s="1132"/>
      <c r="CE7" s="1132"/>
      <c r="CF7" s="1132"/>
      <c r="CG7" s="1142"/>
      <c r="CH7" s="1128">
        <v>-2</v>
      </c>
      <c r="CI7" s="1129"/>
      <c r="CJ7" s="1129"/>
      <c r="CK7" s="1129"/>
      <c r="CL7" s="1130"/>
      <c r="CM7" s="1128">
        <v>98</v>
      </c>
      <c r="CN7" s="1129"/>
      <c r="CO7" s="1129"/>
      <c r="CP7" s="1129"/>
      <c r="CQ7" s="1130"/>
      <c r="CR7" s="1128">
        <v>26</v>
      </c>
      <c r="CS7" s="1129"/>
      <c r="CT7" s="1129"/>
      <c r="CU7" s="1129"/>
      <c r="CV7" s="1130"/>
      <c r="CW7" s="1128" t="s">
        <v>580</v>
      </c>
      <c r="CX7" s="1129"/>
      <c r="CY7" s="1129"/>
      <c r="CZ7" s="1129"/>
      <c r="DA7" s="1130"/>
      <c r="DB7" s="1128" t="s">
        <v>580</v>
      </c>
      <c r="DC7" s="1129"/>
      <c r="DD7" s="1129"/>
      <c r="DE7" s="1129"/>
      <c r="DF7" s="1130"/>
      <c r="DG7" s="1128" t="s">
        <v>580</v>
      </c>
      <c r="DH7" s="1129"/>
      <c r="DI7" s="1129"/>
      <c r="DJ7" s="1129"/>
      <c r="DK7" s="1130"/>
      <c r="DL7" s="1128" t="s">
        <v>580</v>
      </c>
      <c r="DM7" s="1129"/>
      <c r="DN7" s="1129"/>
      <c r="DO7" s="1129"/>
      <c r="DP7" s="1130"/>
      <c r="DQ7" s="1128" t="s">
        <v>580</v>
      </c>
      <c r="DR7" s="1129"/>
      <c r="DS7" s="1129"/>
      <c r="DT7" s="1129"/>
      <c r="DU7" s="1130"/>
      <c r="DV7" s="1131"/>
      <c r="DW7" s="1132"/>
      <c r="DX7" s="1132"/>
      <c r="DY7" s="1132"/>
      <c r="DZ7" s="1133"/>
      <c r="EA7" s="230"/>
    </row>
    <row r="8" spans="1:131" s="231" customFormat="1" ht="26.25" customHeight="1" x14ac:dyDescent="0.15">
      <c r="A8" s="234">
        <v>2</v>
      </c>
      <c r="B8" s="1061"/>
      <c r="C8" s="1062"/>
      <c r="D8" s="1062"/>
      <c r="E8" s="1062"/>
      <c r="F8" s="1062"/>
      <c r="G8" s="1062"/>
      <c r="H8" s="1062"/>
      <c r="I8" s="1062"/>
      <c r="J8" s="1062"/>
      <c r="K8" s="1062"/>
      <c r="L8" s="1062"/>
      <c r="M8" s="1062"/>
      <c r="N8" s="1062"/>
      <c r="O8" s="1062"/>
      <c r="P8" s="1063"/>
      <c r="Q8" s="1069"/>
      <c r="R8" s="1070"/>
      <c r="S8" s="1070"/>
      <c r="T8" s="1070"/>
      <c r="U8" s="1070"/>
      <c r="V8" s="1070"/>
      <c r="W8" s="1070"/>
      <c r="X8" s="1070"/>
      <c r="Y8" s="1070"/>
      <c r="Z8" s="1070"/>
      <c r="AA8" s="1070"/>
      <c r="AB8" s="1070"/>
      <c r="AC8" s="1070"/>
      <c r="AD8" s="1070"/>
      <c r="AE8" s="1071"/>
      <c r="AF8" s="1066"/>
      <c r="AG8" s="1067"/>
      <c r="AH8" s="1067"/>
      <c r="AI8" s="1067"/>
      <c r="AJ8" s="1068"/>
      <c r="AK8" s="1112"/>
      <c r="AL8" s="1113"/>
      <c r="AM8" s="1113"/>
      <c r="AN8" s="1113"/>
      <c r="AO8" s="1113"/>
      <c r="AP8" s="1113"/>
      <c r="AQ8" s="1113"/>
      <c r="AR8" s="1113"/>
      <c r="AS8" s="1113"/>
      <c r="AT8" s="1113"/>
      <c r="AU8" s="1114"/>
      <c r="AV8" s="1114"/>
      <c r="AW8" s="1114"/>
      <c r="AX8" s="1114"/>
      <c r="AY8" s="1115"/>
      <c r="AZ8" s="228"/>
      <c r="BA8" s="228"/>
      <c r="BB8" s="228"/>
      <c r="BC8" s="228"/>
      <c r="BD8" s="228"/>
      <c r="BE8" s="229"/>
      <c r="BF8" s="229"/>
      <c r="BG8" s="229"/>
      <c r="BH8" s="229"/>
      <c r="BI8" s="229"/>
      <c r="BJ8" s="229"/>
      <c r="BK8" s="229"/>
      <c r="BL8" s="229"/>
      <c r="BM8" s="229"/>
      <c r="BN8" s="229"/>
      <c r="BO8" s="229"/>
      <c r="BP8" s="229"/>
      <c r="BQ8" s="234">
        <v>2</v>
      </c>
      <c r="BR8" s="235"/>
      <c r="BS8" s="1023"/>
      <c r="BT8" s="1024"/>
      <c r="BU8" s="1024"/>
      <c r="BV8" s="1024"/>
      <c r="BW8" s="1024"/>
      <c r="BX8" s="1024"/>
      <c r="BY8" s="1024"/>
      <c r="BZ8" s="1024"/>
      <c r="CA8" s="1024"/>
      <c r="CB8" s="1024"/>
      <c r="CC8" s="1024"/>
      <c r="CD8" s="1024"/>
      <c r="CE8" s="1024"/>
      <c r="CF8" s="1024"/>
      <c r="CG8" s="1045"/>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0"/>
    </row>
    <row r="9" spans="1:131" s="231" customFormat="1" ht="26.25" customHeight="1" x14ac:dyDescent="0.15">
      <c r="A9" s="234">
        <v>3</v>
      </c>
      <c r="B9" s="1061"/>
      <c r="C9" s="1062"/>
      <c r="D9" s="1062"/>
      <c r="E9" s="1062"/>
      <c r="F9" s="1062"/>
      <c r="G9" s="1062"/>
      <c r="H9" s="1062"/>
      <c r="I9" s="1062"/>
      <c r="J9" s="1062"/>
      <c r="K9" s="1062"/>
      <c r="L9" s="1062"/>
      <c r="M9" s="1062"/>
      <c r="N9" s="1062"/>
      <c r="O9" s="1062"/>
      <c r="P9" s="1063"/>
      <c r="Q9" s="1069"/>
      <c r="R9" s="1070"/>
      <c r="S9" s="1070"/>
      <c r="T9" s="1070"/>
      <c r="U9" s="1070"/>
      <c r="V9" s="1070"/>
      <c r="W9" s="1070"/>
      <c r="X9" s="1070"/>
      <c r="Y9" s="1070"/>
      <c r="Z9" s="1070"/>
      <c r="AA9" s="1070"/>
      <c r="AB9" s="1070"/>
      <c r="AC9" s="1070"/>
      <c r="AD9" s="1070"/>
      <c r="AE9" s="1071"/>
      <c r="AF9" s="1066"/>
      <c r="AG9" s="1067"/>
      <c r="AH9" s="1067"/>
      <c r="AI9" s="1067"/>
      <c r="AJ9" s="1068"/>
      <c r="AK9" s="1112"/>
      <c r="AL9" s="1113"/>
      <c r="AM9" s="1113"/>
      <c r="AN9" s="1113"/>
      <c r="AO9" s="1113"/>
      <c r="AP9" s="1113"/>
      <c r="AQ9" s="1113"/>
      <c r="AR9" s="1113"/>
      <c r="AS9" s="1113"/>
      <c r="AT9" s="1113"/>
      <c r="AU9" s="1114"/>
      <c r="AV9" s="1114"/>
      <c r="AW9" s="1114"/>
      <c r="AX9" s="1114"/>
      <c r="AY9" s="1115"/>
      <c r="AZ9" s="228"/>
      <c r="BA9" s="228"/>
      <c r="BB9" s="228"/>
      <c r="BC9" s="228"/>
      <c r="BD9" s="228"/>
      <c r="BE9" s="229"/>
      <c r="BF9" s="229"/>
      <c r="BG9" s="229"/>
      <c r="BH9" s="229"/>
      <c r="BI9" s="229"/>
      <c r="BJ9" s="229"/>
      <c r="BK9" s="229"/>
      <c r="BL9" s="229"/>
      <c r="BM9" s="229"/>
      <c r="BN9" s="229"/>
      <c r="BO9" s="229"/>
      <c r="BP9" s="229"/>
      <c r="BQ9" s="234">
        <v>3</v>
      </c>
      <c r="BR9" s="235"/>
      <c r="BS9" s="1023"/>
      <c r="BT9" s="1024"/>
      <c r="BU9" s="1024"/>
      <c r="BV9" s="1024"/>
      <c r="BW9" s="1024"/>
      <c r="BX9" s="1024"/>
      <c r="BY9" s="1024"/>
      <c r="BZ9" s="1024"/>
      <c r="CA9" s="1024"/>
      <c r="CB9" s="1024"/>
      <c r="CC9" s="1024"/>
      <c r="CD9" s="1024"/>
      <c r="CE9" s="1024"/>
      <c r="CF9" s="1024"/>
      <c r="CG9" s="1045"/>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0"/>
    </row>
    <row r="10" spans="1:131" s="231" customFormat="1" ht="26.25" customHeight="1" x14ac:dyDescent="0.15">
      <c r="A10" s="234">
        <v>4</v>
      </c>
      <c r="B10" s="1061"/>
      <c r="C10" s="1062"/>
      <c r="D10" s="1062"/>
      <c r="E10" s="1062"/>
      <c r="F10" s="1062"/>
      <c r="G10" s="1062"/>
      <c r="H10" s="1062"/>
      <c r="I10" s="1062"/>
      <c r="J10" s="1062"/>
      <c r="K10" s="1062"/>
      <c r="L10" s="1062"/>
      <c r="M10" s="1062"/>
      <c r="N10" s="1062"/>
      <c r="O10" s="1062"/>
      <c r="P10" s="1063"/>
      <c r="Q10" s="1069"/>
      <c r="R10" s="1070"/>
      <c r="S10" s="1070"/>
      <c r="T10" s="1070"/>
      <c r="U10" s="1070"/>
      <c r="V10" s="1070"/>
      <c r="W10" s="1070"/>
      <c r="X10" s="1070"/>
      <c r="Y10" s="1070"/>
      <c r="Z10" s="1070"/>
      <c r="AA10" s="1070"/>
      <c r="AB10" s="1070"/>
      <c r="AC10" s="1070"/>
      <c r="AD10" s="1070"/>
      <c r="AE10" s="1071"/>
      <c r="AF10" s="1066"/>
      <c r="AG10" s="1067"/>
      <c r="AH10" s="1067"/>
      <c r="AI10" s="1067"/>
      <c r="AJ10" s="1068"/>
      <c r="AK10" s="1112"/>
      <c r="AL10" s="1113"/>
      <c r="AM10" s="1113"/>
      <c r="AN10" s="1113"/>
      <c r="AO10" s="1113"/>
      <c r="AP10" s="1113"/>
      <c r="AQ10" s="1113"/>
      <c r="AR10" s="1113"/>
      <c r="AS10" s="1113"/>
      <c r="AT10" s="1113"/>
      <c r="AU10" s="1114"/>
      <c r="AV10" s="1114"/>
      <c r="AW10" s="1114"/>
      <c r="AX10" s="1114"/>
      <c r="AY10" s="1115"/>
      <c r="AZ10" s="228"/>
      <c r="BA10" s="228"/>
      <c r="BB10" s="228"/>
      <c r="BC10" s="228"/>
      <c r="BD10" s="228"/>
      <c r="BE10" s="229"/>
      <c r="BF10" s="229"/>
      <c r="BG10" s="229"/>
      <c r="BH10" s="229"/>
      <c r="BI10" s="229"/>
      <c r="BJ10" s="229"/>
      <c r="BK10" s="229"/>
      <c r="BL10" s="229"/>
      <c r="BM10" s="229"/>
      <c r="BN10" s="229"/>
      <c r="BO10" s="229"/>
      <c r="BP10" s="229"/>
      <c r="BQ10" s="234">
        <v>4</v>
      </c>
      <c r="BR10" s="235"/>
      <c r="BS10" s="1023"/>
      <c r="BT10" s="1024"/>
      <c r="BU10" s="1024"/>
      <c r="BV10" s="1024"/>
      <c r="BW10" s="1024"/>
      <c r="BX10" s="1024"/>
      <c r="BY10" s="1024"/>
      <c r="BZ10" s="1024"/>
      <c r="CA10" s="1024"/>
      <c r="CB10" s="1024"/>
      <c r="CC10" s="1024"/>
      <c r="CD10" s="1024"/>
      <c r="CE10" s="1024"/>
      <c r="CF10" s="1024"/>
      <c r="CG10" s="1045"/>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0"/>
    </row>
    <row r="11" spans="1:131" s="231" customFormat="1" ht="26.25" customHeight="1" x14ac:dyDescent="0.15">
      <c r="A11" s="234">
        <v>5</v>
      </c>
      <c r="B11" s="1061"/>
      <c r="C11" s="1062"/>
      <c r="D11" s="1062"/>
      <c r="E11" s="1062"/>
      <c r="F11" s="1062"/>
      <c r="G11" s="1062"/>
      <c r="H11" s="1062"/>
      <c r="I11" s="1062"/>
      <c r="J11" s="1062"/>
      <c r="K11" s="1062"/>
      <c r="L11" s="1062"/>
      <c r="M11" s="1062"/>
      <c r="N11" s="1062"/>
      <c r="O11" s="1062"/>
      <c r="P11" s="1063"/>
      <c r="Q11" s="1069"/>
      <c r="R11" s="1070"/>
      <c r="S11" s="1070"/>
      <c r="T11" s="1070"/>
      <c r="U11" s="1070"/>
      <c r="V11" s="1070"/>
      <c r="W11" s="1070"/>
      <c r="X11" s="1070"/>
      <c r="Y11" s="1070"/>
      <c r="Z11" s="1070"/>
      <c r="AA11" s="1070"/>
      <c r="AB11" s="1070"/>
      <c r="AC11" s="1070"/>
      <c r="AD11" s="1070"/>
      <c r="AE11" s="1071"/>
      <c r="AF11" s="1066"/>
      <c r="AG11" s="1067"/>
      <c r="AH11" s="1067"/>
      <c r="AI11" s="1067"/>
      <c r="AJ11" s="1068"/>
      <c r="AK11" s="1112"/>
      <c r="AL11" s="1113"/>
      <c r="AM11" s="1113"/>
      <c r="AN11" s="1113"/>
      <c r="AO11" s="1113"/>
      <c r="AP11" s="1113"/>
      <c r="AQ11" s="1113"/>
      <c r="AR11" s="1113"/>
      <c r="AS11" s="1113"/>
      <c r="AT11" s="1113"/>
      <c r="AU11" s="1114"/>
      <c r="AV11" s="1114"/>
      <c r="AW11" s="1114"/>
      <c r="AX11" s="1114"/>
      <c r="AY11" s="1115"/>
      <c r="AZ11" s="228"/>
      <c r="BA11" s="228"/>
      <c r="BB11" s="228"/>
      <c r="BC11" s="228"/>
      <c r="BD11" s="228"/>
      <c r="BE11" s="229"/>
      <c r="BF11" s="229"/>
      <c r="BG11" s="229"/>
      <c r="BH11" s="229"/>
      <c r="BI11" s="229"/>
      <c r="BJ11" s="229"/>
      <c r="BK11" s="229"/>
      <c r="BL11" s="229"/>
      <c r="BM11" s="229"/>
      <c r="BN11" s="229"/>
      <c r="BO11" s="229"/>
      <c r="BP11" s="229"/>
      <c r="BQ11" s="234">
        <v>5</v>
      </c>
      <c r="BR11" s="235"/>
      <c r="BS11" s="1023"/>
      <c r="BT11" s="1024"/>
      <c r="BU11" s="1024"/>
      <c r="BV11" s="1024"/>
      <c r="BW11" s="1024"/>
      <c r="BX11" s="1024"/>
      <c r="BY11" s="1024"/>
      <c r="BZ11" s="1024"/>
      <c r="CA11" s="1024"/>
      <c r="CB11" s="1024"/>
      <c r="CC11" s="1024"/>
      <c r="CD11" s="1024"/>
      <c r="CE11" s="1024"/>
      <c r="CF11" s="1024"/>
      <c r="CG11" s="1045"/>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0"/>
    </row>
    <row r="12" spans="1:131" s="231" customFormat="1" ht="26.25" customHeight="1" x14ac:dyDescent="0.15">
      <c r="A12" s="234">
        <v>6</v>
      </c>
      <c r="B12" s="1061"/>
      <c r="C12" s="1062"/>
      <c r="D12" s="1062"/>
      <c r="E12" s="1062"/>
      <c r="F12" s="1062"/>
      <c r="G12" s="1062"/>
      <c r="H12" s="1062"/>
      <c r="I12" s="1062"/>
      <c r="J12" s="1062"/>
      <c r="K12" s="1062"/>
      <c r="L12" s="1062"/>
      <c r="M12" s="1062"/>
      <c r="N12" s="1062"/>
      <c r="O12" s="1062"/>
      <c r="P12" s="1063"/>
      <c r="Q12" s="1069"/>
      <c r="R12" s="1070"/>
      <c r="S12" s="1070"/>
      <c r="T12" s="1070"/>
      <c r="U12" s="1070"/>
      <c r="V12" s="1070"/>
      <c r="W12" s="1070"/>
      <c r="X12" s="1070"/>
      <c r="Y12" s="1070"/>
      <c r="Z12" s="1070"/>
      <c r="AA12" s="1070"/>
      <c r="AB12" s="1070"/>
      <c r="AC12" s="1070"/>
      <c r="AD12" s="1070"/>
      <c r="AE12" s="1071"/>
      <c r="AF12" s="1066"/>
      <c r="AG12" s="1067"/>
      <c r="AH12" s="1067"/>
      <c r="AI12" s="1067"/>
      <c r="AJ12" s="1068"/>
      <c r="AK12" s="1112"/>
      <c r="AL12" s="1113"/>
      <c r="AM12" s="1113"/>
      <c r="AN12" s="1113"/>
      <c r="AO12" s="1113"/>
      <c r="AP12" s="1113"/>
      <c r="AQ12" s="1113"/>
      <c r="AR12" s="1113"/>
      <c r="AS12" s="1113"/>
      <c r="AT12" s="1113"/>
      <c r="AU12" s="1114"/>
      <c r="AV12" s="1114"/>
      <c r="AW12" s="1114"/>
      <c r="AX12" s="1114"/>
      <c r="AY12" s="1115"/>
      <c r="AZ12" s="228"/>
      <c r="BA12" s="228"/>
      <c r="BB12" s="228"/>
      <c r="BC12" s="228"/>
      <c r="BD12" s="228"/>
      <c r="BE12" s="229"/>
      <c r="BF12" s="229"/>
      <c r="BG12" s="229"/>
      <c r="BH12" s="229"/>
      <c r="BI12" s="229"/>
      <c r="BJ12" s="229"/>
      <c r="BK12" s="229"/>
      <c r="BL12" s="229"/>
      <c r="BM12" s="229"/>
      <c r="BN12" s="229"/>
      <c r="BO12" s="229"/>
      <c r="BP12" s="229"/>
      <c r="BQ12" s="234">
        <v>6</v>
      </c>
      <c r="BR12" s="235"/>
      <c r="BS12" s="1023"/>
      <c r="BT12" s="1024"/>
      <c r="BU12" s="1024"/>
      <c r="BV12" s="1024"/>
      <c r="BW12" s="1024"/>
      <c r="BX12" s="1024"/>
      <c r="BY12" s="1024"/>
      <c r="BZ12" s="1024"/>
      <c r="CA12" s="1024"/>
      <c r="CB12" s="1024"/>
      <c r="CC12" s="1024"/>
      <c r="CD12" s="1024"/>
      <c r="CE12" s="1024"/>
      <c r="CF12" s="1024"/>
      <c r="CG12" s="1045"/>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0"/>
    </row>
    <row r="13" spans="1:131" s="231" customFormat="1" ht="26.25" customHeight="1" x14ac:dyDescent="0.15">
      <c r="A13" s="234">
        <v>7</v>
      </c>
      <c r="B13" s="1061"/>
      <c r="C13" s="1062"/>
      <c r="D13" s="1062"/>
      <c r="E13" s="1062"/>
      <c r="F13" s="1062"/>
      <c r="G13" s="1062"/>
      <c r="H13" s="1062"/>
      <c r="I13" s="1062"/>
      <c r="J13" s="1062"/>
      <c r="K13" s="1062"/>
      <c r="L13" s="1062"/>
      <c r="M13" s="1062"/>
      <c r="N13" s="1062"/>
      <c r="O13" s="1062"/>
      <c r="P13" s="1063"/>
      <c r="Q13" s="1069"/>
      <c r="R13" s="1070"/>
      <c r="S13" s="1070"/>
      <c r="T13" s="1070"/>
      <c r="U13" s="1070"/>
      <c r="V13" s="1070"/>
      <c r="W13" s="1070"/>
      <c r="X13" s="1070"/>
      <c r="Y13" s="1070"/>
      <c r="Z13" s="1070"/>
      <c r="AA13" s="1070"/>
      <c r="AB13" s="1070"/>
      <c r="AC13" s="1070"/>
      <c r="AD13" s="1070"/>
      <c r="AE13" s="1071"/>
      <c r="AF13" s="1066"/>
      <c r="AG13" s="1067"/>
      <c r="AH13" s="1067"/>
      <c r="AI13" s="1067"/>
      <c r="AJ13" s="1068"/>
      <c r="AK13" s="1112"/>
      <c r="AL13" s="1113"/>
      <c r="AM13" s="1113"/>
      <c r="AN13" s="1113"/>
      <c r="AO13" s="1113"/>
      <c r="AP13" s="1113"/>
      <c r="AQ13" s="1113"/>
      <c r="AR13" s="1113"/>
      <c r="AS13" s="1113"/>
      <c r="AT13" s="1113"/>
      <c r="AU13" s="1114"/>
      <c r="AV13" s="1114"/>
      <c r="AW13" s="1114"/>
      <c r="AX13" s="1114"/>
      <c r="AY13" s="1115"/>
      <c r="AZ13" s="228"/>
      <c r="BA13" s="228"/>
      <c r="BB13" s="228"/>
      <c r="BC13" s="228"/>
      <c r="BD13" s="228"/>
      <c r="BE13" s="229"/>
      <c r="BF13" s="229"/>
      <c r="BG13" s="229"/>
      <c r="BH13" s="229"/>
      <c r="BI13" s="229"/>
      <c r="BJ13" s="229"/>
      <c r="BK13" s="229"/>
      <c r="BL13" s="229"/>
      <c r="BM13" s="229"/>
      <c r="BN13" s="229"/>
      <c r="BO13" s="229"/>
      <c r="BP13" s="229"/>
      <c r="BQ13" s="234">
        <v>7</v>
      </c>
      <c r="BR13" s="235"/>
      <c r="BS13" s="1023"/>
      <c r="BT13" s="1024"/>
      <c r="BU13" s="1024"/>
      <c r="BV13" s="1024"/>
      <c r="BW13" s="1024"/>
      <c r="BX13" s="1024"/>
      <c r="BY13" s="1024"/>
      <c r="BZ13" s="1024"/>
      <c r="CA13" s="1024"/>
      <c r="CB13" s="1024"/>
      <c r="CC13" s="1024"/>
      <c r="CD13" s="1024"/>
      <c r="CE13" s="1024"/>
      <c r="CF13" s="1024"/>
      <c r="CG13" s="1045"/>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0"/>
    </row>
    <row r="14" spans="1:131" s="231" customFormat="1" ht="26.25" customHeight="1" x14ac:dyDescent="0.15">
      <c r="A14" s="234">
        <v>8</v>
      </c>
      <c r="B14" s="1061"/>
      <c r="C14" s="1062"/>
      <c r="D14" s="1062"/>
      <c r="E14" s="1062"/>
      <c r="F14" s="1062"/>
      <c r="G14" s="1062"/>
      <c r="H14" s="1062"/>
      <c r="I14" s="1062"/>
      <c r="J14" s="1062"/>
      <c r="K14" s="1062"/>
      <c r="L14" s="1062"/>
      <c r="M14" s="1062"/>
      <c r="N14" s="1062"/>
      <c r="O14" s="1062"/>
      <c r="P14" s="1063"/>
      <c r="Q14" s="1069"/>
      <c r="R14" s="1070"/>
      <c r="S14" s="1070"/>
      <c r="T14" s="1070"/>
      <c r="U14" s="1070"/>
      <c r="V14" s="1070"/>
      <c r="W14" s="1070"/>
      <c r="X14" s="1070"/>
      <c r="Y14" s="1070"/>
      <c r="Z14" s="1070"/>
      <c r="AA14" s="1070"/>
      <c r="AB14" s="1070"/>
      <c r="AC14" s="1070"/>
      <c r="AD14" s="1070"/>
      <c r="AE14" s="1071"/>
      <c r="AF14" s="1066"/>
      <c r="AG14" s="1067"/>
      <c r="AH14" s="1067"/>
      <c r="AI14" s="1067"/>
      <c r="AJ14" s="1068"/>
      <c r="AK14" s="1112"/>
      <c r="AL14" s="1113"/>
      <c r="AM14" s="1113"/>
      <c r="AN14" s="1113"/>
      <c r="AO14" s="1113"/>
      <c r="AP14" s="1113"/>
      <c r="AQ14" s="1113"/>
      <c r="AR14" s="1113"/>
      <c r="AS14" s="1113"/>
      <c r="AT14" s="1113"/>
      <c r="AU14" s="1114"/>
      <c r="AV14" s="1114"/>
      <c r="AW14" s="1114"/>
      <c r="AX14" s="1114"/>
      <c r="AY14" s="1115"/>
      <c r="AZ14" s="228"/>
      <c r="BA14" s="228"/>
      <c r="BB14" s="228"/>
      <c r="BC14" s="228"/>
      <c r="BD14" s="228"/>
      <c r="BE14" s="229"/>
      <c r="BF14" s="229"/>
      <c r="BG14" s="229"/>
      <c r="BH14" s="229"/>
      <c r="BI14" s="229"/>
      <c r="BJ14" s="229"/>
      <c r="BK14" s="229"/>
      <c r="BL14" s="229"/>
      <c r="BM14" s="229"/>
      <c r="BN14" s="229"/>
      <c r="BO14" s="229"/>
      <c r="BP14" s="229"/>
      <c r="BQ14" s="234">
        <v>8</v>
      </c>
      <c r="BR14" s="235"/>
      <c r="BS14" s="1023"/>
      <c r="BT14" s="1024"/>
      <c r="BU14" s="1024"/>
      <c r="BV14" s="1024"/>
      <c r="BW14" s="1024"/>
      <c r="BX14" s="1024"/>
      <c r="BY14" s="1024"/>
      <c r="BZ14" s="1024"/>
      <c r="CA14" s="1024"/>
      <c r="CB14" s="1024"/>
      <c r="CC14" s="1024"/>
      <c r="CD14" s="1024"/>
      <c r="CE14" s="1024"/>
      <c r="CF14" s="1024"/>
      <c r="CG14" s="1045"/>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0"/>
    </row>
    <row r="15" spans="1:131" s="231" customFormat="1" ht="26.25" customHeight="1" x14ac:dyDescent="0.15">
      <c r="A15" s="234">
        <v>9</v>
      </c>
      <c r="B15" s="1061"/>
      <c r="C15" s="1062"/>
      <c r="D15" s="1062"/>
      <c r="E15" s="1062"/>
      <c r="F15" s="1062"/>
      <c r="G15" s="1062"/>
      <c r="H15" s="1062"/>
      <c r="I15" s="1062"/>
      <c r="J15" s="1062"/>
      <c r="K15" s="1062"/>
      <c r="L15" s="1062"/>
      <c r="M15" s="1062"/>
      <c r="N15" s="1062"/>
      <c r="O15" s="1062"/>
      <c r="P15" s="1063"/>
      <c r="Q15" s="1069"/>
      <c r="R15" s="1070"/>
      <c r="S15" s="1070"/>
      <c r="T15" s="1070"/>
      <c r="U15" s="1070"/>
      <c r="V15" s="1070"/>
      <c r="W15" s="1070"/>
      <c r="X15" s="1070"/>
      <c r="Y15" s="1070"/>
      <c r="Z15" s="1070"/>
      <c r="AA15" s="1070"/>
      <c r="AB15" s="1070"/>
      <c r="AC15" s="1070"/>
      <c r="AD15" s="1070"/>
      <c r="AE15" s="1071"/>
      <c r="AF15" s="1066"/>
      <c r="AG15" s="1067"/>
      <c r="AH15" s="1067"/>
      <c r="AI15" s="1067"/>
      <c r="AJ15" s="1068"/>
      <c r="AK15" s="1112"/>
      <c r="AL15" s="1113"/>
      <c r="AM15" s="1113"/>
      <c r="AN15" s="1113"/>
      <c r="AO15" s="1113"/>
      <c r="AP15" s="1113"/>
      <c r="AQ15" s="1113"/>
      <c r="AR15" s="1113"/>
      <c r="AS15" s="1113"/>
      <c r="AT15" s="1113"/>
      <c r="AU15" s="1114"/>
      <c r="AV15" s="1114"/>
      <c r="AW15" s="1114"/>
      <c r="AX15" s="1114"/>
      <c r="AY15" s="1115"/>
      <c r="AZ15" s="228"/>
      <c r="BA15" s="228"/>
      <c r="BB15" s="228"/>
      <c r="BC15" s="228"/>
      <c r="BD15" s="228"/>
      <c r="BE15" s="229"/>
      <c r="BF15" s="229"/>
      <c r="BG15" s="229"/>
      <c r="BH15" s="229"/>
      <c r="BI15" s="229"/>
      <c r="BJ15" s="229"/>
      <c r="BK15" s="229"/>
      <c r="BL15" s="229"/>
      <c r="BM15" s="229"/>
      <c r="BN15" s="229"/>
      <c r="BO15" s="229"/>
      <c r="BP15" s="229"/>
      <c r="BQ15" s="234">
        <v>9</v>
      </c>
      <c r="BR15" s="235"/>
      <c r="BS15" s="1023"/>
      <c r="BT15" s="1024"/>
      <c r="BU15" s="1024"/>
      <c r="BV15" s="1024"/>
      <c r="BW15" s="1024"/>
      <c r="BX15" s="1024"/>
      <c r="BY15" s="1024"/>
      <c r="BZ15" s="1024"/>
      <c r="CA15" s="1024"/>
      <c r="CB15" s="1024"/>
      <c r="CC15" s="1024"/>
      <c r="CD15" s="1024"/>
      <c r="CE15" s="1024"/>
      <c r="CF15" s="1024"/>
      <c r="CG15" s="1045"/>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0"/>
    </row>
    <row r="16" spans="1:131" s="231" customFormat="1" ht="26.25" customHeight="1" x14ac:dyDescent="0.15">
      <c r="A16" s="234">
        <v>10</v>
      </c>
      <c r="B16" s="1061"/>
      <c r="C16" s="1062"/>
      <c r="D16" s="1062"/>
      <c r="E16" s="1062"/>
      <c r="F16" s="1062"/>
      <c r="G16" s="1062"/>
      <c r="H16" s="1062"/>
      <c r="I16" s="1062"/>
      <c r="J16" s="1062"/>
      <c r="K16" s="1062"/>
      <c r="L16" s="1062"/>
      <c r="M16" s="1062"/>
      <c r="N16" s="1062"/>
      <c r="O16" s="1062"/>
      <c r="P16" s="1063"/>
      <c r="Q16" s="1069"/>
      <c r="R16" s="1070"/>
      <c r="S16" s="1070"/>
      <c r="T16" s="1070"/>
      <c r="U16" s="1070"/>
      <c r="V16" s="1070"/>
      <c r="W16" s="1070"/>
      <c r="X16" s="1070"/>
      <c r="Y16" s="1070"/>
      <c r="Z16" s="1070"/>
      <c r="AA16" s="1070"/>
      <c r="AB16" s="1070"/>
      <c r="AC16" s="1070"/>
      <c r="AD16" s="1070"/>
      <c r="AE16" s="1071"/>
      <c r="AF16" s="1066"/>
      <c r="AG16" s="1067"/>
      <c r="AH16" s="1067"/>
      <c r="AI16" s="1067"/>
      <c r="AJ16" s="1068"/>
      <c r="AK16" s="1112"/>
      <c r="AL16" s="1113"/>
      <c r="AM16" s="1113"/>
      <c r="AN16" s="1113"/>
      <c r="AO16" s="1113"/>
      <c r="AP16" s="1113"/>
      <c r="AQ16" s="1113"/>
      <c r="AR16" s="1113"/>
      <c r="AS16" s="1113"/>
      <c r="AT16" s="1113"/>
      <c r="AU16" s="1114"/>
      <c r="AV16" s="1114"/>
      <c r="AW16" s="1114"/>
      <c r="AX16" s="1114"/>
      <c r="AY16" s="1115"/>
      <c r="AZ16" s="228"/>
      <c r="BA16" s="228"/>
      <c r="BB16" s="228"/>
      <c r="BC16" s="228"/>
      <c r="BD16" s="228"/>
      <c r="BE16" s="229"/>
      <c r="BF16" s="229"/>
      <c r="BG16" s="229"/>
      <c r="BH16" s="229"/>
      <c r="BI16" s="229"/>
      <c r="BJ16" s="229"/>
      <c r="BK16" s="229"/>
      <c r="BL16" s="229"/>
      <c r="BM16" s="229"/>
      <c r="BN16" s="229"/>
      <c r="BO16" s="229"/>
      <c r="BP16" s="229"/>
      <c r="BQ16" s="234">
        <v>10</v>
      </c>
      <c r="BR16" s="235"/>
      <c r="BS16" s="1023"/>
      <c r="BT16" s="1024"/>
      <c r="BU16" s="1024"/>
      <c r="BV16" s="1024"/>
      <c r="BW16" s="1024"/>
      <c r="BX16" s="1024"/>
      <c r="BY16" s="1024"/>
      <c r="BZ16" s="1024"/>
      <c r="CA16" s="1024"/>
      <c r="CB16" s="1024"/>
      <c r="CC16" s="1024"/>
      <c r="CD16" s="1024"/>
      <c r="CE16" s="1024"/>
      <c r="CF16" s="1024"/>
      <c r="CG16" s="1045"/>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0"/>
    </row>
    <row r="17" spans="1:131" s="231" customFormat="1" ht="26.25" customHeight="1" x14ac:dyDescent="0.15">
      <c r="A17" s="234">
        <v>11</v>
      </c>
      <c r="B17" s="1061"/>
      <c r="C17" s="1062"/>
      <c r="D17" s="1062"/>
      <c r="E17" s="1062"/>
      <c r="F17" s="1062"/>
      <c r="G17" s="1062"/>
      <c r="H17" s="1062"/>
      <c r="I17" s="1062"/>
      <c r="J17" s="1062"/>
      <c r="K17" s="1062"/>
      <c r="L17" s="1062"/>
      <c r="M17" s="1062"/>
      <c r="N17" s="1062"/>
      <c r="O17" s="1062"/>
      <c r="P17" s="1063"/>
      <c r="Q17" s="1069"/>
      <c r="R17" s="1070"/>
      <c r="S17" s="1070"/>
      <c r="T17" s="1070"/>
      <c r="U17" s="1070"/>
      <c r="V17" s="1070"/>
      <c r="W17" s="1070"/>
      <c r="X17" s="1070"/>
      <c r="Y17" s="1070"/>
      <c r="Z17" s="1070"/>
      <c r="AA17" s="1070"/>
      <c r="AB17" s="1070"/>
      <c r="AC17" s="1070"/>
      <c r="AD17" s="1070"/>
      <c r="AE17" s="1071"/>
      <c r="AF17" s="1066"/>
      <c r="AG17" s="1067"/>
      <c r="AH17" s="1067"/>
      <c r="AI17" s="1067"/>
      <c r="AJ17" s="1068"/>
      <c r="AK17" s="1112"/>
      <c r="AL17" s="1113"/>
      <c r="AM17" s="1113"/>
      <c r="AN17" s="1113"/>
      <c r="AO17" s="1113"/>
      <c r="AP17" s="1113"/>
      <c r="AQ17" s="1113"/>
      <c r="AR17" s="1113"/>
      <c r="AS17" s="1113"/>
      <c r="AT17" s="1113"/>
      <c r="AU17" s="1114"/>
      <c r="AV17" s="1114"/>
      <c r="AW17" s="1114"/>
      <c r="AX17" s="1114"/>
      <c r="AY17" s="1115"/>
      <c r="AZ17" s="228"/>
      <c r="BA17" s="228"/>
      <c r="BB17" s="228"/>
      <c r="BC17" s="228"/>
      <c r="BD17" s="228"/>
      <c r="BE17" s="229"/>
      <c r="BF17" s="229"/>
      <c r="BG17" s="229"/>
      <c r="BH17" s="229"/>
      <c r="BI17" s="229"/>
      <c r="BJ17" s="229"/>
      <c r="BK17" s="229"/>
      <c r="BL17" s="229"/>
      <c r="BM17" s="229"/>
      <c r="BN17" s="229"/>
      <c r="BO17" s="229"/>
      <c r="BP17" s="229"/>
      <c r="BQ17" s="234">
        <v>11</v>
      </c>
      <c r="BR17" s="235"/>
      <c r="BS17" s="1023"/>
      <c r="BT17" s="1024"/>
      <c r="BU17" s="1024"/>
      <c r="BV17" s="1024"/>
      <c r="BW17" s="1024"/>
      <c r="BX17" s="1024"/>
      <c r="BY17" s="1024"/>
      <c r="BZ17" s="1024"/>
      <c r="CA17" s="1024"/>
      <c r="CB17" s="1024"/>
      <c r="CC17" s="1024"/>
      <c r="CD17" s="1024"/>
      <c r="CE17" s="1024"/>
      <c r="CF17" s="1024"/>
      <c r="CG17" s="1045"/>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0"/>
    </row>
    <row r="18" spans="1:131" s="231" customFormat="1" ht="26.25" customHeight="1" x14ac:dyDescent="0.15">
      <c r="A18" s="234">
        <v>12</v>
      </c>
      <c r="B18" s="1061"/>
      <c r="C18" s="1062"/>
      <c r="D18" s="1062"/>
      <c r="E18" s="1062"/>
      <c r="F18" s="1062"/>
      <c r="G18" s="1062"/>
      <c r="H18" s="1062"/>
      <c r="I18" s="1062"/>
      <c r="J18" s="1062"/>
      <c r="K18" s="1062"/>
      <c r="L18" s="1062"/>
      <c r="M18" s="1062"/>
      <c r="N18" s="1062"/>
      <c r="O18" s="1062"/>
      <c r="P18" s="1063"/>
      <c r="Q18" s="1069"/>
      <c r="R18" s="1070"/>
      <c r="S18" s="1070"/>
      <c r="T18" s="1070"/>
      <c r="U18" s="1070"/>
      <c r="V18" s="1070"/>
      <c r="W18" s="1070"/>
      <c r="X18" s="1070"/>
      <c r="Y18" s="1070"/>
      <c r="Z18" s="1070"/>
      <c r="AA18" s="1070"/>
      <c r="AB18" s="1070"/>
      <c r="AC18" s="1070"/>
      <c r="AD18" s="1070"/>
      <c r="AE18" s="1071"/>
      <c r="AF18" s="1066"/>
      <c r="AG18" s="1067"/>
      <c r="AH18" s="1067"/>
      <c r="AI18" s="1067"/>
      <c r="AJ18" s="1068"/>
      <c r="AK18" s="1112"/>
      <c r="AL18" s="1113"/>
      <c r="AM18" s="1113"/>
      <c r="AN18" s="1113"/>
      <c r="AO18" s="1113"/>
      <c r="AP18" s="1113"/>
      <c r="AQ18" s="1113"/>
      <c r="AR18" s="1113"/>
      <c r="AS18" s="1113"/>
      <c r="AT18" s="1113"/>
      <c r="AU18" s="1114"/>
      <c r="AV18" s="1114"/>
      <c r="AW18" s="1114"/>
      <c r="AX18" s="1114"/>
      <c r="AY18" s="1115"/>
      <c r="AZ18" s="228"/>
      <c r="BA18" s="228"/>
      <c r="BB18" s="228"/>
      <c r="BC18" s="228"/>
      <c r="BD18" s="228"/>
      <c r="BE18" s="229"/>
      <c r="BF18" s="229"/>
      <c r="BG18" s="229"/>
      <c r="BH18" s="229"/>
      <c r="BI18" s="229"/>
      <c r="BJ18" s="229"/>
      <c r="BK18" s="229"/>
      <c r="BL18" s="229"/>
      <c r="BM18" s="229"/>
      <c r="BN18" s="229"/>
      <c r="BO18" s="229"/>
      <c r="BP18" s="229"/>
      <c r="BQ18" s="234">
        <v>12</v>
      </c>
      <c r="BR18" s="235"/>
      <c r="BS18" s="1023"/>
      <c r="BT18" s="1024"/>
      <c r="BU18" s="1024"/>
      <c r="BV18" s="1024"/>
      <c r="BW18" s="1024"/>
      <c r="BX18" s="1024"/>
      <c r="BY18" s="1024"/>
      <c r="BZ18" s="1024"/>
      <c r="CA18" s="1024"/>
      <c r="CB18" s="1024"/>
      <c r="CC18" s="1024"/>
      <c r="CD18" s="1024"/>
      <c r="CE18" s="1024"/>
      <c r="CF18" s="1024"/>
      <c r="CG18" s="1045"/>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0"/>
    </row>
    <row r="19" spans="1:131" s="231" customFormat="1" ht="26.25" customHeight="1" x14ac:dyDescent="0.15">
      <c r="A19" s="234">
        <v>13</v>
      </c>
      <c r="B19" s="1061"/>
      <c r="C19" s="1062"/>
      <c r="D19" s="1062"/>
      <c r="E19" s="1062"/>
      <c r="F19" s="1062"/>
      <c r="G19" s="1062"/>
      <c r="H19" s="1062"/>
      <c r="I19" s="1062"/>
      <c r="J19" s="1062"/>
      <c r="K19" s="1062"/>
      <c r="L19" s="1062"/>
      <c r="M19" s="1062"/>
      <c r="N19" s="1062"/>
      <c r="O19" s="1062"/>
      <c r="P19" s="1063"/>
      <c r="Q19" s="1069"/>
      <c r="R19" s="1070"/>
      <c r="S19" s="1070"/>
      <c r="T19" s="1070"/>
      <c r="U19" s="1070"/>
      <c r="V19" s="1070"/>
      <c r="W19" s="1070"/>
      <c r="X19" s="1070"/>
      <c r="Y19" s="1070"/>
      <c r="Z19" s="1070"/>
      <c r="AA19" s="1070"/>
      <c r="AB19" s="1070"/>
      <c r="AC19" s="1070"/>
      <c r="AD19" s="1070"/>
      <c r="AE19" s="1071"/>
      <c r="AF19" s="1066"/>
      <c r="AG19" s="1067"/>
      <c r="AH19" s="1067"/>
      <c r="AI19" s="1067"/>
      <c r="AJ19" s="1068"/>
      <c r="AK19" s="1112"/>
      <c r="AL19" s="1113"/>
      <c r="AM19" s="1113"/>
      <c r="AN19" s="1113"/>
      <c r="AO19" s="1113"/>
      <c r="AP19" s="1113"/>
      <c r="AQ19" s="1113"/>
      <c r="AR19" s="1113"/>
      <c r="AS19" s="1113"/>
      <c r="AT19" s="1113"/>
      <c r="AU19" s="1114"/>
      <c r="AV19" s="1114"/>
      <c r="AW19" s="1114"/>
      <c r="AX19" s="1114"/>
      <c r="AY19" s="1115"/>
      <c r="AZ19" s="228"/>
      <c r="BA19" s="228"/>
      <c r="BB19" s="228"/>
      <c r="BC19" s="228"/>
      <c r="BD19" s="228"/>
      <c r="BE19" s="229"/>
      <c r="BF19" s="229"/>
      <c r="BG19" s="229"/>
      <c r="BH19" s="229"/>
      <c r="BI19" s="229"/>
      <c r="BJ19" s="229"/>
      <c r="BK19" s="229"/>
      <c r="BL19" s="229"/>
      <c r="BM19" s="229"/>
      <c r="BN19" s="229"/>
      <c r="BO19" s="229"/>
      <c r="BP19" s="229"/>
      <c r="BQ19" s="234">
        <v>13</v>
      </c>
      <c r="BR19" s="235"/>
      <c r="BS19" s="1023"/>
      <c r="BT19" s="1024"/>
      <c r="BU19" s="1024"/>
      <c r="BV19" s="1024"/>
      <c r="BW19" s="1024"/>
      <c r="BX19" s="1024"/>
      <c r="BY19" s="1024"/>
      <c r="BZ19" s="1024"/>
      <c r="CA19" s="1024"/>
      <c r="CB19" s="1024"/>
      <c r="CC19" s="1024"/>
      <c r="CD19" s="1024"/>
      <c r="CE19" s="1024"/>
      <c r="CF19" s="1024"/>
      <c r="CG19" s="1045"/>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0"/>
    </row>
    <row r="20" spans="1:131" s="231" customFormat="1" ht="26.25" customHeight="1" x14ac:dyDescent="0.15">
      <c r="A20" s="234">
        <v>14</v>
      </c>
      <c r="B20" s="1061"/>
      <c r="C20" s="1062"/>
      <c r="D20" s="1062"/>
      <c r="E20" s="1062"/>
      <c r="F20" s="1062"/>
      <c r="G20" s="1062"/>
      <c r="H20" s="1062"/>
      <c r="I20" s="1062"/>
      <c r="J20" s="1062"/>
      <c r="K20" s="1062"/>
      <c r="L20" s="1062"/>
      <c r="M20" s="1062"/>
      <c r="N20" s="1062"/>
      <c r="O20" s="1062"/>
      <c r="P20" s="1063"/>
      <c r="Q20" s="1069"/>
      <c r="R20" s="1070"/>
      <c r="S20" s="1070"/>
      <c r="T20" s="1070"/>
      <c r="U20" s="1070"/>
      <c r="V20" s="1070"/>
      <c r="W20" s="1070"/>
      <c r="X20" s="1070"/>
      <c r="Y20" s="1070"/>
      <c r="Z20" s="1070"/>
      <c r="AA20" s="1070"/>
      <c r="AB20" s="1070"/>
      <c r="AC20" s="1070"/>
      <c r="AD20" s="1070"/>
      <c r="AE20" s="1071"/>
      <c r="AF20" s="1066"/>
      <c r="AG20" s="1067"/>
      <c r="AH20" s="1067"/>
      <c r="AI20" s="1067"/>
      <c r="AJ20" s="1068"/>
      <c r="AK20" s="1112"/>
      <c r="AL20" s="1113"/>
      <c r="AM20" s="1113"/>
      <c r="AN20" s="1113"/>
      <c r="AO20" s="1113"/>
      <c r="AP20" s="1113"/>
      <c r="AQ20" s="1113"/>
      <c r="AR20" s="1113"/>
      <c r="AS20" s="1113"/>
      <c r="AT20" s="1113"/>
      <c r="AU20" s="1114"/>
      <c r="AV20" s="1114"/>
      <c r="AW20" s="1114"/>
      <c r="AX20" s="1114"/>
      <c r="AY20" s="1115"/>
      <c r="AZ20" s="228"/>
      <c r="BA20" s="228"/>
      <c r="BB20" s="228"/>
      <c r="BC20" s="228"/>
      <c r="BD20" s="228"/>
      <c r="BE20" s="229"/>
      <c r="BF20" s="229"/>
      <c r="BG20" s="229"/>
      <c r="BH20" s="229"/>
      <c r="BI20" s="229"/>
      <c r="BJ20" s="229"/>
      <c r="BK20" s="229"/>
      <c r="BL20" s="229"/>
      <c r="BM20" s="229"/>
      <c r="BN20" s="229"/>
      <c r="BO20" s="229"/>
      <c r="BP20" s="229"/>
      <c r="BQ20" s="234">
        <v>14</v>
      </c>
      <c r="BR20" s="235"/>
      <c r="BS20" s="1023"/>
      <c r="BT20" s="1024"/>
      <c r="BU20" s="1024"/>
      <c r="BV20" s="1024"/>
      <c r="BW20" s="1024"/>
      <c r="BX20" s="1024"/>
      <c r="BY20" s="1024"/>
      <c r="BZ20" s="1024"/>
      <c r="CA20" s="1024"/>
      <c r="CB20" s="1024"/>
      <c r="CC20" s="1024"/>
      <c r="CD20" s="1024"/>
      <c r="CE20" s="1024"/>
      <c r="CF20" s="1024"/>
      <c r="CG20" s="1045"/>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0"/>
    </row>
    <row r="21" spans="1:131" s="231" customFormat="1" ht="26.25" customHeight="1" thickBot="1" x14ac:dyDescent="0.2">
      <c r="A21" s="234">
        <v>15</v>
      </c>
      <c r="B21" s="1061"/>
      <c r="C21" s="1062"/>
      <c r="D21" s="1062"/>
      <c r="E21" s="1062"/>
      <c r="F21" s="1062"/>
      <c r="G21" s="1062"/>
      <c r="H21" s="1062"/>
      <c r="I21" s="1062"/>
      <c r="J21" s="1062"/>
      <c r="K21" s="1062"/>
      <c r="L21" s="1062"/>
      <c r="M21" s="1062"/>
      <c r="N21" s="1062"/>
      <c r="O21" s="1062"/>
      <c r="P21" s="1063"/>
      <c r="Q21" s="1069"/>
      <c r="R21" s="1070"/>
      <c r="S21" s="1070"/>
      <c r="T21" s="1070"/>
      <c r="U21" s="1070"/>
      <c r="V21" s="1070"/>
      <c r="W21" s="1070"/>
      <c r="X21" s="1070"/>
      <c r="Y21" s="1070"/>
      <c r="Z21" s="1070"/>
      <c r="AA21" s="1070"/>
      <c r="AB21" s="1070"/>
      <c r="AC21" s="1070"/>
      <c r="AD21" s="1070"/>
      <c r="AE21" s="1071"/>
      <c r="AF21" s="1066"/>
      <c r="AG21" s="1067"/>
      <c r="AH21" s="1067"/>
      <c r="AI21" s="1067"/>
      <c r="AJ21" s="1068"/>
      <c r="AK21" s="1112"/>
      <c r="AL21" s="1113"/>
      <c r="AM21" s="1113"/>
      <c r="AN21" s="1113"/>
      <c r="AO21" s="1113"/>
      <c r="AP21" s="1113"/>
      <c r="AQ21" s="1113"/>
      <c r="AR21" s="1113"/>
      <c r="AS21" s="1113"/>
      <c r="AT21" s="1113"/>
      <c r="AU21" s="1114"/>
      <c r="AV21" s="1114"/>
      <c r="AW21" s="1114"/>
      <c r="AX21" s="1114"/>
      <c r="AY21" s="1115"/>
      <c r="AZ21" s="228"/>
      <c r="BA21" s="228"/>
      <c r="BB21" s="228"/>
      <c r="BC21" s="228"/>
      <c r="BD21" s="228"/>
      <c r="BE21" s="229"/>
      <c r="BF21" s="229"/>
      <c r="BG21" s="229"/>
      <c r="BH21" s="229"/>
      <c r="BI21" s="229"/>
      <c r="BJ21" s="229"/>
      <c r="BK21" s="229"/>
      <c r="BL21" s="229"/>
      <c r="BM21" s="229"/>
      <c r="BN21" s="229"/>
      <c r="BO21" s="229"/>
      <c r="BP21" s="229"/>
      <c r="BQ21" s="234">
        <v>15</v>
      </c>
      <c r="BR21" s="235"/>
      <c r="BS21" s="1023"/>
      <c r="BT21" s="1024"/>
      <c r="BU21" s="1024"/>
      <c r="BV21" s="1024"/>
      <c r="BW21" s="1024"/>
      <c r="BX21" s="1024"/>
      <c r="BY21" s="1024"/>
      <c r="BZ21" s="1024"/>
      <c r="CA21" s="1024"/>
      <c r="CB21" s="1024"/>
      <c r="CC21" s="1024"/>
      <c r="CD21" s="1024"/>
      <c r="CE21" s="1024"/>
      <c r="CF21" s="1024"/>
      <c r="CG21" s="1045"/>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0"/>
    </row>
    <row r="22" spans="1:131" s="231" customFormat="1" ht="26.25" customHeight="1" x14ac:dyDescent="0.15">
      <c r="A22" s="234">
        <v>16</v>
      </c>
      <c r="B22" s="1061"/>
      <c r="C22" s="1062"/>
      <c r="D22" s="1062"/>
      <c r="E22" s="1062"/>
      <c r="F22" s="1062"/>
      <c r="G22" s="1062"/>
      <c r="H22" s="1062"/>
      <c r="I22" s="1062"/>
      <c r="J22" s="1062"/>
      <c r="K22" s="1062"/>
      <c r="L22" s="1062"/>
      <c r="M22" s="1062"/>
      <c r="N22" s="1062"/>
      <c r="O22" s="1062"/>
      <c r="P22" s="1063"/>
      <c r="Q22" s="1105"/>
      <c r="R22" s="1106"/>
      <c r="S22" s="1106"/>
      <c r="T22" s="1106"/>
      <c r="U22" s="1106"/>
      <c r="V22" s="1106"/>
      <c r="W22" s="1106"/>
      <c r="X22" s="1106"/>
      <c r="Y22" s="1106"/>
      <c r="Z22" s="1106"/>
      <c r="AA22" s="1106"/>
      <c r="AB22" s="1106"/>
      <c r="AC22" s="1106"/>
      <c r="AD22" s="1106"/>
      <c r="AE22" s="1107"/>
      <c r="AF22" s="1066"/>
      <c r="AG22" s="1067"/>
      <c r="AH22" s="1067"/>
      <c r="AI22" s="1067"/>
      <c r="AJ22" s="1068"/>
      <c r="AK22" s="1108"/>
      <c r="AL22" s="1109"/>
      <c r="AM22" s="1109"/>
      <c r="AN22" s="1109"/>
      <c r="AO22" s="1109"/>
      <c r="AP22" s="1109"/>
      <c r="AQ22" s="1109"/>
      <c r="AR22" s="1109"/>
      <c r="AS22" s="1109"/>
      <c r="AT22" s="1109"/>
      <c r="AU22" s="1110"/>
      <c r="AV22" s="1110"/>
      <c r="AW22" s="1110"/>
      <c r="AX22" s="1110"/>
      <c r="AY22" s="1111"/>
      <c r="AZ22" s="1059" t="s">
        <v>386</v>
      </c>
      <c r="BA22" s="1059"/>
      <c r="BB22" s="1059"/>
      <c r="BC22" s="1059"/>
      <c r="BD22" s="1060"/>
      <c r="BE22" s="229"/>
      <c r="BF22" s="229"/>
      <c r="BG22" s="229"/>
      <c r="BH22" s="229"/>
      <c r="BI22" s="229"/>
      <c r="BJ22" s="229"/>
      <c r="BK22" s="229"/>
      <c r="BL22" s="229"/>
      <c r="BM22" s="229"/>
      <c r="BN22" s="229"/>
      <c r="BO22" s="229"/>
      <c r="BP22" s="229"/>
      <c r="BQ22" s="234">
        <v>16</v>
      </c>
      <c r="BR22" s="235"/>
      <c r="BS22" s="1023"/>
      <c r="BT22" s="1024"/>
      <c r="BU22" s="1024"/>
      <c r="BV22" s="1024"/>
      <c r="BW22" s="1024"/>
      <c r="BX22" s="1024"/>
      <c r="BY22" s="1024"/>
      <c r="BZ22" s="1024"/>
      <c r="CA22" s="1024"/>
      <c r="CB22" s="1024"/>
      <c r="CC22" s="1024"/>
      <c r="CD22" s="1024"/>
      <c r="CE22" s="1024"/>
      <c r="CF22" s="1024"/>
      <c r="CG22" s="1045"/>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0"/>
    </row>
    <row r="23" spans="1:131" s="231" customFormat="1" ht="26.25" customHeight="1" thickBot="1" x14ac:dyDescent="0.2">
      <c r="A23" s="236" t="s">
        <v>387</v>
      </c>
      <c r="B23" s="965" t="s">
        <v>388</v>
      </c>
      <c r="C23" s="966"/>
      <c r="D23" s="966"/>
      <c r="E23" s="966"/>
      <c r="F23" s="966"/>
      <c r="G23" s="966"/>
      <c r="H23" s="966"/>
      <c r="I23" s="966"/>
      <c r="J23" s="966"/>
      <c r="K23" s="966"/>
      <c r="L23" s="966"/>
      <c r="M23" s="966"/>
      <c r="N23" s="966"/>
      <c r="O23" s="966"/>
      <c r="P23" s="976"/>
      <c r="Q23" s="1099">
        <v>22395</v>
      </c>
      <c r="R23" s="1093"/>
      <c r="S23" s="1093"/>
      <c r="T23" s="1093"/>
      <c r="U23" s="1093"/>
      <c r="V23" s="1093">
        <v>20659</v>
      </c>
      <c r="W23" s="1093"/>
      <c r="X23" s="1093"/>
      <c r="Y23" s="1093"/>
      <c r="Z23" s="1093"/>
      <c r="AA23" s="1093">
        <v>1736</v>
      </c>
      <c r="AB23" s="1093"/>
      <c r="AC23" s="1093"/>
      <c r="AD23" s="1093"/>
      <c r="AE23" s="1100"/>
      <c r="AF23" s="1101">
        <v>1388</v>
      </c>
      <c r="AG23" s="1093"/>
      <c r="AH23" s="1093"/>
      <c r="AI23" s="1093"/>
      <c r="AJ23" s="1102"/>
      <c r="AK23" s="1103"/>
      <c r="AL23" s="1104"/>
      <c r="AM23" s="1104"/>
      <c r="AN23" s="1104"/>
      <c r="AO23" s="1104"/>
      <c r="AP23" s="1093">
        <v>12518</v>
      </c>
      <c r="AQ23" s="1093"/>
      <c r="AR23" s="1093"/>
      <c r="AS23" s="1093"/>
      <c r="AT23" s="1093"/>
      <c r="AU23" s="1094"/>
      <c r="AV23" s="1094"/>
      <c r="AW23" s="1094"/>
      <c r="AX23" s="1094"/>
      <c r="AY23" s="1095"/>
      <c r="AZ23" s="1096" t="s">
        <v>129</v>
      </c>
      <c r="BA23" s="1097"/>
      <c r="BB23" s="1097"/>
      <c r="BC23" s="1097"/>
      <c r="BD23" s="1098"/>
      <c r="BE23" s="229"/>
      <c r="BF23" s="229"/>
      <c r="BG23" s="229"/>
      <c r="BH23" s="229"/>
      <c r="BI23" s="229"/>
      <c r="BJ23" s="229"/>
      <c r="BK23" s="229"/>
      <c r="BL23" s="229"/>
      <c r="BM23" s="229"/>
      <c r="BN23" s="229"/>
      <c r="BO23" s="229"/>
      <c r="BP23" s="229"/>
      <c r="BQ23" s="234">
        <v>17</v>
      </c>
      <c r="BR23" s="235"/>
      <c r="BS23" s="1023"/>
      <c r="BT23" s="1024"/>
      <c r="BU23" s="1024"/>
      <c r="BV23" s="1024"/>
      <c r="BW23" s="1024"/>
      <c r="BX23" s="1024"/>
      <c r="BY23" s="1024"/>
      <c r="BZ23" s="1024"/>
      <c r="CA23" s="1024"/>
      <c r="CB23" s="1024"/>
      <c r="CC23" s="1024"/>
      <c r="CD23" s="1024"/>
      <c r="CE23" s="1024"/>
      <c r="CF23" s="1024"/>
      <c r="CG23" s="1045"/>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0"/>
    </row>
    <row r="24" spans="1:131" s="231" customFormat="1" ht="26.25" customHeight="1" x14ac:dyDescent="0.15">
      <c r="A24" s="1092" t="s">
        <v>389</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28"/>
      <c r="BA24" s="228"/>
      <c r="BB24" s="228"/>
      <c r="BC24" s="228"/>
      <c r="BD24" s="228"/>
      <c r="BE24" s="229"/>
      <c r="BF24" s="229"/>
      <c r="BG24" s="229"/>
      <c r="BH24" s="229"/>
      <c r="BI24" s="229"/>
      <c r="BJ24" s="229"/>
      <c r="BK24" s="229"/>
      <c r="BL24" s="229"/>
      <c r="BM24" s="229"/>
      <c r="BN24" s="229"/>
      <c r="BO24" s="229"/>
      <c r="BP24" s="229"/>
      <c r="BQ24" s="234">
        <v>18</v>
      </c>
      <c r="BR24" s="235"/>
      <c r="BS24" s="1023"/>
      <c r="BT24" s="1024"/>
      <c r="BU24" s="1024"/>
      <c r="BV24" s="1024"/>
      <c r="BW24" s="1024"/>
      <c r="BX24" s="1024"/>
      <c r="BY24" s="1024"/>
      <c r="BZ24" s="1024"/>
      <c r="CA24" s="1024"/>
      <c r="CB24" s="1024"/>
      <c r="CC24" s="1024"/>
      <c r="CD24" s="1024"/>
      <c r="CE24" s="1024"/>
      <c r="CF24" s="1024"/>
      <c r="CG24" s="1045"/>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0"/>
    </row>
    <row r="25" spans="1:131" ht="26.25" customHeight="1" thickBot="1" x14ac:dyDescent="0.2">
      <c r="A25" s="1091" t="s">
        <v>390</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28"/>
      <c r="BK25" s="228"/>
      <c r="BL25" s="228"/>
      <c r="BM25" s="228"/>
      <c r="BN25" s="228"/>
      <c r="BO25" s="237"/>
      <c r="BP25" s="237"/>
      <c r="BQ25" s="234">
        <v>19</v>
      </c>
      <c r="BR25" s="235"/>
      <c r="BS25" s="1023"/>
      <c r="BT25" s="1024"/>
      <c r="BU25" s="1024"/>
      <c r="BV25" s="1024"/>
      <c r="BW25" s="1024"/>
      <c r="BX25" s="1024"/>
      <c r="BY25" s="1024"/>
      <c r="BZ25" s="1024"/>
      <c r="CA25" s="1024"/>
      <c r="CB25" s="1024"/>
      <c r="CC25" s="1024"/>
      <c r="CD25" s="1024"/>
      <c r="CE25" s="1024"/>
      <c r="CF25" s="1024"/>
      <c r="CG25" s="1045"/>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ht="26.25" customHeight="1" x14ac:dyDescent="0.15">
      <c r="A26" s="1026" t="s">
        <v>368</v>
      </c>
      <c r="B26" s="1027"/>
      <c r="C26" s="1027"/>
      <c r="D26" s="1027"/>
      <c r="E26" s="1027"/>
      <c r="F26" s="1027"/>
      <c r="G26" s="1027"/>
      <c r="H26" s="1027"/>
      <c r="I26" s="1027"/>
      <c r="J26" s="1027"/>
      <c r="K26" s="1027"/>
      <c r="L26" s="1027"/>
      <c r="M26" s="1027"/>
      <c r="N26" s="1027"/>
      <c r="O26" s="1027"/>
      <c r="P26" s="1028"/>
      <c r="Q26" s="1032" t="s">
        <v>391</v>
      </c>
      <c r="R26" s="1033"/>
      <c r="S26" s="1033"/>
      <c r="T26" s="1033"/>
      <c r="U26" s="1034"/>
      <c r="V26" s="1032" t="s">
        <v>392</v>
      </c>
      <c r="W26" s="1033"/>
      <c r="X26" s="1033"/>
      <c r="Y26" s="1033"/>
      <c r="Z26" s="1034"/>
      <c r="AA26" s="1032" t="s">
        <v>393</v>
      </c>
      <c r="AB26" s="1033"/>
      <c r="AC26" s="1033"/>
      <c r="AD26" s="1033"/>
      <c r="AE26" s="1033"/>
      <c r="AF26" s="1087" t="s">
        <v>394</v>
      </c>
      <c r="AG26" s="1039"/>
      <c r="AH26" s="1039"/>
      <c r="AI26" s="1039"/>
      <c r="AJ26" s="1088"/>
      <c r="AK26" s="1033" t="s">
        <v>395</v>
      </c>
      <c r="AL26" s="1033"/>
      <c r="AM26" s="1033"/>
      <c r="AN26" s="1033"/>
      <c r="AO26" s="1034"/>
      <c r="AP26" s="1032" t="s">
        <v>396</v>
      </c>
      <c r="AQ26" s="1033"/>
      <c r="AR26" s="1033"/>
      <c r="AS26" s="1033"/>
      <c r="AT26" s="1034"/>
      <c r="AU26" s="1032" t="s">
        <v>397</v>
      </c>
      <c r="AV26" s="1033"/>
      <c r="AW26" s="1033"/>
      <c r="AX26" s="1033"/>
      <c r="AY26" s="1034"/>
      <c r="AZ26" s="1032" t="s">
        <v>398</v>
      </c>
      <c r="BA26" s="1033"/>
      <c r="BB26" s="1033"/>
      <c r="BC26" s="1033"/>
      <c r="BD26" s="1034"/>
      <c r="BE26" s="1032" t="s">
        <v>375</v>
      </c>
      <c r="BF26" s="1033"/>
      <c r="BG26" s="1033"/>
      <c r="BH26" s="1033"/>
      <c r="BI26" s="1046"/>
      <c r="BJ26" s="228"/>
      <c r="BK26" s="228"/>
      <c r="BL26" s="228"/>
      <c r="BM26" s="228"/>
      <c r="BN26" s="228"/>
      <c r="BO26" s="237"/>
      <c r="BP26" s="237"/>
      <c r="BQ26" s="234">
        <v>20</v>
      </c>
      <c r="BR26" s="235"/>
      <c r="BS26" s="1023"/>
      <c r="BT26" s="1024"/>
      <c r="BU26" s="1024"/>
      <c r="BV26" s="1024"/>
      <c r="BW26" s="1024"/>
      <c r="BX26" s="1024"/>
      <c r="BY26" s="1024"/>
      <c r="BZ26" s="1024"/>
      <c r="CA26" s="1024"/>
      <c r="CB26" s="1024"/>
      <c r="CC26" s="1024"/>
      <c r="CD26" s="1024"/>
      <c r="CE26" s="1024"/>
      <c r="CF26" s="1024"/>
      <c r="CG26" s="1045"/>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89"/>
      <c r="AG27" s="1042"/>
      <c r="AH27" s="1042"/>
      <c r="AI27" s="1042"/>
      <c r="AJ27" s="1090"/>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7"/>
      <c r="BJ27" s="228"/>
      <c r="BK27" s="228"/>
      <c r="BL27" s="228"/>
      <c r="BM27" s="228"/>
      <c r="BN27" s="228"/>
      <c r="BO27" s="237"/>
      <c r="BP27" s="237"/>
      <c r="BQ27" s="234">
        <v>21</v>
      </c>
      <c r="BR27" s="235"/>
      <c r="BS27" s="1023"/>
      <c r="BT27" s="1024"/>
      <c r="BU27" s="1024"/>
      <c r="BV27" s="1024"/>
      <c r="BW27" s="1024"/>
      <c r="BX27" s="1024"/>
      <c r="BY27" s="1024"/>
      <c r="BZ27" s="1024"/>
      <c r="CA27" s="1024"/>
      <c r="CB27" s="1024"/>
      <c r="CC27" s="1024"/>
      <c r="CD27" s="1024"/>
      <c r="CE27" s="1024"/>
      <c r="CF27" s="1024"/>
      <c r="CG27" s="1045"/>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ht="26.25" customHeight="1" thickTop="1" x14ac:dyDescent="0.15">
      <c r="A28" s="238">
        <v>1</v>
      </c>
      <c r="B28" s="1078" t="s">
        <v>399</v>
      </c>
      <c r="C28" s="1079"/>
      <c r="D28" s="1079"/>
      <c r="E28" s="1079"/>
      <c r="F28" s="1079"/>
      <c r="G28" s="1079"/>
      <c r="H28" s="1079"/>
      <c r="I28" s="1079"/>
      <c r="J28" s="1079"/>
      <c r="K28" s="1079"/>
      <c r="L28" s="1079"/>
      <c r="M28" s="1079"/>
      <c r="N28" s="1079"/>
      <c r="O28" s="1079"/>
      <c r="P28" s="1080"/>
      <c r="Q28" s="1081">
        <v>4142</v>
      </c>
      <c r="R28" s="1082"/>
      <c r="S28" s="1082"/>
      <c r="T28" s="1082"/>
      <c r="U28" s="1082"/>
      <c r="V28" s="1082">
        <v>4049</v>
      </c>
      <c r="W28" s="1082"/>
      <c r="X28" s="1082"/>
      <c r="Y28" s="1082"/>
      <c r="Z28" s="1082"/>
      <c r="AA28" s="1083">
        <f>Q28-V28</f>
        <v>93</v>
      </c>
      <c r="AB28" s="1083"/>
      <c r="AC28" s="1083"/>
      <c r="AD28" s="1083"/>
      <c r="AE28" s="1084"/>
      <c r="AF28" s="1085">
        <v>93</v>
      </c>
      <c r="AG28" s="1082"/>
      <c r="AH28" s="1082"/>
      <c r="AI28" s="1082"/>
      <c r="AJ28" s="1086"/>
      <c r="AK28" s="1073">
        <v>351</v>
      </c>
      <c r="AL28" s="1074"/>
      <c r="AM28" s="1074"/>
      <c r="AN28" s="1074"/>
      <c r="AO28" s="1074"/>
      <c r="AP28" s="1074" t="s">
        <v>586</v>
      </c>
      <c r="AQ28" s="1074"/>
      <c r="AR28" s="1074"/>
      <c r="AS28" s="1074"/>
      <c r="AT28" s="1074"/>
      <c r="AU28" s="1074" t="s">
        <v>572</v>
      </c>
      <c r="AV28" s="1074"/>
      <c r="AW28" s="1074"/>
      <c r="AX28" s="1074"/>
      <c r="AY28" s="1074"/>
      <c r="AZ28" s="1075" t="s">
        <v>572</v>
      </c>
      <c r="BA28" s="1075"/>
      <c r="BB28" s="1075"/>
      <c r="BC28" s="1075"/>
      <c r="BD28" s="1075"/>
      <c r="BE28" s="1076"/>
      <c r="BF28" s="1076"/>
      <c r="BG28" s="1076"/>
      <c r="BH28" s="1076"/>
      <c r="BI28" s="1077"/>
      <c r="BJ28" s="228"/>
      <c r="BK28" s="228"/>
      <c r="BL28" s="228"/>
      <c r="BM28" s="228"/>
      <c r="BN28" s="228"/>
      <c r="BO28" s="237"/>
      <c r="BP28" s="237"/>
      <c r="BQ28" s="234">
        <v>22</v>
      </c>
      <c r="BR28" s="235"/>
      <c r="BS28" s="1023"/>
      <c r="BT28" s="1024"/>
      <c r="BU28" s="1024"/>
      <c r="BV28" s="1024"/>
      <c r="BW28" s="1024"/>
      <c r="BX28" s="1024"/>
      <c r="BY28" s="1024"/>
      <c r="BZ28" s="1024"/>
      <c r="CA28" s="1024"/>
      <c r="CB28" s="1024"/>
      <c r="CC28" s="1024"/>
      <c r="CD28" s="1024"/>
      <c r="CE28" s="1024"/>
      <c r="CF28" s="1024"/>
      <c r="CG28" s="1045"/>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ht="26.25" customHeight="1" x14ac:dyDescent="0.15">
      <c r="A29" s="238">
        <v>2</v>
      </c>
      <c r="B29" s="1061" t="s">
        <v>400</v>
      </c>
      <c r="C29" s="1062"/>
      <c r="D29" s="1062"/>
      <c r="E29" s="1062"/>
      <c r="F29" s="1062"/>
      <c r="G29" s="1062"/>
      <c r="H29" s="1062"/>
      <c r="I29" s="1062"/>
      <c r="J29" s="1062"/>
      <c r="K29" s="1062"/>
      <c r="L29" s="1062"/>
      <c r="M29" s="1062"/>
      <c r="N29" s="1062"/>
      <c r="O29" s="1062"/>
      <c r="P29" s="1063"/>
      <c r="Q29" s="1069">
        <v>3889</v>
      </c>
      <c r="R29" s="1070"/>
      <c r="S29" s="1070"/>
      <c r="T29" s="1070"/>
      <c r="U29" s="1070"/>
      <c r="V29" s="1070">
        <v>3741</v>
      </c>
      <c r="W29" s="1070"/>
      <c r="X29" s="1070"/>
      <c r="Y29" s="1070"/>
      <c r="Z29" s="1070"/>
      <c r="AA29" s="1071">
        <f>Q29-V29</f>
        <v>148</v>
      </c>
      <c r="AB29" s="1067"/>
      <c r="AC29" s="1067"/>
      <c r="AD29" s="1067"/>
      <c r="AE29" s="1068"/>
      <c r="AF29" s="1066">
        <v>148</v>
      </c>
      <c r="AG29" s="1067"/>
      <c r="AH29" s="1067"/>
      <c r="AI29" s="1067"/>
      <c r="AJ29" s="1068"/>
      <c r="AK29" s="1008">
        <v>690</v>
      </c>
      <c r="AL29" s="999"/>
      <c r="AM29" s="999"/>
      <c r="AN29" s="999"/>
      <c r="AO29" s="999"/>
      <c r="AP29" s="1072" t="s">
        <v>572</v>
      </c>
      <c r="AQ29" s="1072"/>
      <c r="AR29" s="1072"/>
      <c r="AS29" s="1072"/>
      <c r="AT29" s="1072"/>
      <c r="AU29" s="1072" t="s">
        <v>572</v>
      </c>
      <c r="AV29" s="1072"/>
      <c r="AW29" s="1072"/>
      <c r="AX29" s="1072"/>
      <c r="AY29" s="1072"/>
      <c r="AZ29" s="1072" t="s">
        <v>572</v>
      </c>
      <c r="BA29" s="1072"/>
      <c r="BB29" s="1072"/>
      <c r="BC29" s="1072"/>
      <c r="BD29" s="1072"/>
      <c r="BE29" s="1000"/>
      <c r="BF29" s="1000"/>
      <c r="BG29" s="1000"/>
      <c r="BH29" s="1000"/>
      <c r="BI29" s="1001"/>
      <c r="BJ29" s="228"/>
      <c r="BK29" s="228"/>
      <c r="BL29" s="228"/>
      <c r="BM29" s="228"/>
      <c r="BN29" s="228"/>
      <c r="BO29" s="237"/>
      <c r="BP29" s="237"/>
      <c r="BQ29" s="234">
        <v>23</v>
      </c>
      <c r="BR29" s="235"/>
      <c r="BS29" s="1023"/>
      <c r="BT29" s="1024"/>
      <c r="BU29" s="1024"/>
      <c r="BV29" s="1024"/>
      <c r="BW29" s="1024"/>
      <c r="BX29" s="1024"/>
      <c r="BY29" s="1024"/>
      <c r="BZ29" s="1024"/>
      <c r="CA29" s="1024"/>
      <c r="CB29" s="1024"/>
      <c r="CC29" s="1024"/>
      <c r="CD29" s="1024"/>
      <c r="CE29" s="1024"/>
      <c r="CF29" s="1024"/>
      <c r="CG29" s="1045"/>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ht="26.25" customHeight="1" x14ac:dyDescent="0.15">
      <c r="A30" s="238">
        <v>3</v>
      </c>
      <c r="B30" s="1061" t="s">
        <v>401</v>
      </c>
      <c r="C30" s="1062"/>
      <c r="D30" s="1062"/>
      <c r="E30" s="1062"/>
      <c r="F30" s="1062"/>
      <c r="G30" s="1062"/>
      <c r="H30" s="1062"/>
      <c r="I30" s="1062"/>
      <c r="J30" s="1062"/>
      <c r="K30" s="1062"/>
      <c r="L30" s="1062"/>
      <c r="M30" s="1062"/>
      <c r="N30" s="1062"/>
      <c r="O30" s="1062"/>
      <c r="P30" s="1063"/>
      <c r="Q30" s="1069">
        <v>491</v>
      </c>
      <c r="R30" s="1070"/>
      <c r="S30" s="1070"/>
      <c r="T30" s="1070"/>
      <c r="U30" s="1070"/>
      <c r="V30" s="1070">
        <v>479</v>
      </c>
      <c r="W30" s="1070"/>
      <c r="X30" s="1070"/>
      <c r="Y30" s="1070"/>
      <c r="Z30" s="1070"/>
      <c r="AA30" s="1071">
        <f>Q30-V30</f>
        <v>12</v>
      </c>
      <c r="AB30" s="1067"/>
      <c r="AC30" s="1067"/>
      <c r="AD30" s="1067"/>
      <c r="AE30" s="1068"/>
      <c r="AF30" s="1066">
        <v>12</v>
      </c>
      <c r="AG30" s="1067"/>
      <c r="AH30" s="1067"/>
      <c r="AI30" s="1067"/>
      <c r="AJ30" s="1068"/>
      <c r="AK30" s="1008">
        <v>104</v>
      </c>
      <c r="AL30" s="999"/>
      <c r="AM30" s="999"/>
      <c r="AN30" s="999"/>
      <c r="AO30" s="999"/>
      <c r="AP30" s="1072" t="s">
        <v>572</v>
      </c>
      <c r="AQ30" s="1072"/>
      <c r="AR30" s="1072"/>
      <c r="AS30" s="1072"/>
      <c r="AT30" s="1072"/>
      <c r="AU30" s="1072" t="s">
        <v>572</v>
      </c>
      <c r="AV30" s="1072"/>
      <c r="AW30" s="1072"/>
      <c r="AX30" s="1072"/>
      <c r="AY30" s="1072"/>
      <c r="AZ30" s="1072" t="s">
        <v>572</v>
      </c>
      <c r="BA30" s="1072"/>
      <c r="BB30" s="1072"/>
      <c r="BC30" s="1072"/>
      <c r="BD30" s="1072"/>
      <c r="BE30" s="1000"/>
      <c r="BF30" s="1000"/>
      <c r="BG30" s="1000"/>
      <c r="BH30" s="1000"/>
      <c r="BI30" s="1001"/>
      <c r="BJ30" s="228"/>
      <c r="BK30" s="228"/>
      <c r="BL30" s="228"/>
      <c r="BM30" s="228"/>
      <c r="BN30" s="228"/>
      <c r="BO30" s="237"/>
      <c r="BP30" s="237"/>
      <c r="BQ30" s="234">
        <v>24</v>
      </c>
      <c r="BR30" s="235"/>
      <c r="BS30" s="1023"/>
      <c r="BT30" s="1024"/>
      <c r="BU30" s="1024"/>
      <c r="BV30" s="1024"/>
      <c r="BW30" s="1024"/>
      <c r="BX30" s="1024"/>
      <c r="BY30" s="1024"/>
      <c r="BZ30" s="1024"/>
      <c r="CA30" s="1024"/>
      <c r="CB30" s="1024"/>
      <c r="CC30" s="1024"/>
      <c r="CD30" s="1024"/>
      <c r="CE30" s="1024"/>
      <c r="CF30" s="1024"/>
      <c r="CG30" s="1045"/>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ht="26.25" customHeight="1" x14ac:dyDescent="0.15">
      <c r="A31" s="238">
        <v>4</v>
      </c>
      <c r="B31" s="1061" t="s">
        <v>402</v>
      </c>
      <c r="C31" s="1062"/>
      <c r="D31" s="1062"/>
      <c r="E31" s="1062"/>
      <c r="F31" s="1062"/>
      <c r="G31" s="1062"/>
      <c r="H31" s="1062"/>
      <c r="I31" s="1062"/>
      <c r="J31" s="1062"/>
      <c r="K31" s="1062"/>
      <c r="L31" s="1062"/>
      <c r="M31" s="1062"/>
      <c r="N31" s="1062"/>
      <c r="O31" s="1062"/>
      <c r="P31" s="1063"/>
      <c r="Q31" s="1069">
        <v>1467</v>
      </c>
      <c r="R31" s="1070"/>
      <c r="S31" s="1070"/>
      <c r="T31" s="1070"/>
      <c r="U31" s="1070"/>
      <c r="V31" s="1070">
        <v>1300</v>
      </c>
      <c r="W31" s="1070"/>
      <c r="X31" s="1070"/>
      <c r="Y31" s="1070"/>
      <c r="Z31" s="1070"/>
      <c r="AA31" s="1071">
        <f t="shared" ref="AA31:AA34" si="0">Q31-V31</f>
        <v>167</v>
      </c>
      <c r="AB31" s="1067"/>
      <c r="AC31" s="1067"/>
      <c r="AD31" s="1067"/>
      <c r="AE31" s="1068"/>
      <c r="AF31" s="1066">
        <v>1179</v>
      </c>
      <c r="AG31" s="1067"/>
      <c r="AH31" s="1067"/>
      <c r="AI31" s="1067"/>
      <c r="AJ31" s="1068"/>
      <c r="AK31" s="1008">
        <v>10</v>
      </c>
      <c r="AL31" s="999"/>
      <c r="AM31" s="999"/>
      <c r="AN31" s="999"/>
      <c r="AO31" s="999"/>
      <c r="AP31" s="1070">
        <v>3096</v>
      </c>
      <c r="AQ31" s="1070"/>
      <c r="AR31" s="1070"/>
      <c r="AS31" s="1070"/>
      <c r="AT31" s="1070"/>
      <c r="AU31" s="1070">
        <v>37</v>
      </c>
      <c r="AV31" s="1070"/>
      <c r="AW31" s="1070"/>
      <c r="AX31" s="1070"/>
      <c r="AY31" s="1070"/>
      <c r="AZ31" s="1072" t="s">
        <v>572</v>
      </c>
      <c r="BA31" s="1072"/>
      <c r="BB31" s="1072"/>
      <c r="BC31" s="1072"/>
      <c r="BD31" s="1072"/>
      <c r="BE31" s="1000" t="s">
        <v>403</v>
      </c>
      <c r="BF31" s="1000"/>
      <c r="BG31" s="1000"/>
      <c r="BH31" s="1000"/>
      <c r="BI31" s="1001"/>
      <c r="BJ31" s="228"/>
      <c r="BK31" s="228"/>
      <c r="BL31" s="228"/>
      <c r="BM31" s="228"/>
      <c r="BN31" s="228"/>
      <c r="BO31" s="237"/>
      <c r="BP31" s="237"/>
      <c r="BQ31" s="234">
        <v>25</v>
      </c>
      <c r="BR31" s="235"/>
      <c r="BS31" s="1023"/>
      <c r="BT31" s="1024"/>
      <c r="BU31" s="1024"/>
      <c r="BV31" s="1024"/>
      <c r="BW31" s="1024"/>
      <c r="BX31" s="1024"/>
      <c r="BY31" s="1024"/>
      <c r="BZ31" s="1024"/>
      <c r="CA31" s="1024"/>
      <c r="CB31" s="1024"/>
      <c r="CC31" s="1024"/>
      <c r="CD31" s="1024"/>
      <c r="CE31" s="1024"/>
      <c r="CF31" s="1024"/>
      <c r="CG31" s="1045"/>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ht="26.25" customHeight="1" x14ac:dyDescent="0.15">
      <c r="A32" s="238">
        <v>5</v>
      </c>
      <c r="B32" s="1061" t="s">
        <v>404</v>
      </c>
      <c r="C32" s="1062"/>
      <c r="D32" s="1062"/>
      <c r="E32" s="1062"/>
      <c r="F32" s="1062"/>
      <c r="G32" s="1062"/>
      <c r="H32" s="1062"/>
      <c r="I32" s="1062"/>
      <c r="J32" s="1062"/>
      <c r="K32" s="1062"/>
      <c r="L32" s="1062"/>
      <c r="M32" s="1062"/>
      <c r="N32" s="1062"/>
      <c r="O32" s="1062"/>
      <c r="P32" s="1063"/>
      <c r="Q32" s="1069">
        <v>1967</v>
      </c>
      <c r="R32" s="1070"/>
      <c r="S32" s="1070"/>
      <c r="T32" s="1070"/>
      <c r="U32" s="1070"/>
      <c r="V32" s="1070">
        <v>1887</v>
      </c>
      <c r="W32" s="1070"/>
      <c r="X32" s="1070"/>
      <c r="Y32" s="1070"/>
      <c r="Z32" s="1070"/>
      <c r="AA32" s="1071">
        <f>Q32-V32</f>
        <v>80</v>
      </c>
      <c r="AB32" s="1067"/>
      <c r="AC32" s="1067"/>
      <c r="AD32" s="1067"/>
      <c r="AE32" s="1068"/>
      <c r="AF32" s="1066">
        <v>379</v>
      </c>
      <c r="AG32" s="1067"/>
      <c r="AH32" s="1067"/>
      <c r="AI32" s="1067"/>
      <c r="AJ32" s="1068"/>
      <c r="AK32" s="1008">
        <v>472</v>
      </c>
      <c r="AL32" s="999"/>
      <c r="AM32" s="999"/>
      <c r="AN32" s="999"/>
      <c r="AO32" s="999"/>
      <c r="AP32" s="1070">
        <v>4814</v>
      </c>
      <c r="AQ32" s="1070"/>
      <c r="AR32" s="1070"/>
      <c r="AS32" s="1070"/>
      <c r="AT32" s="1070"/>
      <c r="AU32" s="1070">
        <v>1189</v>
      </c>
      <c r="AV32" s="1070"/>
      <c r="AW32" s="1070"/>
      <c r="AX32" s="1070"/>
      <c r="AY32" s="1070"/>
      <c r="AZ32" s="1072" t="s">
        <v>572</v>
      </c>
      <c r="BA32" s="1072"/>
      <c r="BB32" s="1072"/>
      <c r="BC32" s="1072"/>
      <c r="BD32" s="1072"/>
      <c r="BE32" s="1000" t="s">
        <v>403</v>
      </c>
      <c r="BF32" s="1000"/>
      <c r="BG32" s="1000"/>
      <c r="BH32" s="1000"/>
      <c r="BI32" s="1001"/>
      <c r="BJ32" s="228"/>
      <c r="BK32" s="228"/>
      <c r="BL32" s="228"/>
      <c r="BM32" s="228"/>
      <c r="BN32" s="228"/>
      <c r="BO32" s="237"/>
      <c r="BP32" s="237"/>
      <c r="BQ32" s="234">
        <v>26</v>
      </c>
      <c r="BR32" s="235"/>
      <c r="BS32" s="1023"/>
      <c r="BT32" s="1024"/>
      <c r="BU32" s="1024"/>
      <c r="BV32" s="1024"/>
      <c r="BW32" s="1024"/>
      <c r="BX32" s="1024"/>
      <c r="BY32" s="1024"/>
      <c r="BZ32" s="1024"/>
      <c r="CA32" s="1024"/>
      <c r="CB32" s="1024"/>
      <c r="CC32" s="1024"/>
      <c r="CD32" s="1024"/>
      <c r="CE32" s="1024"/>
      <c r="CF32" s="1024"/>
      <c r="CG32" s="1045"/>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ht="26.25" customHeight="1" x14ac:dyDescent="0.15">
      <c r="A33" s="238">
        <v>6</v>
      </c>
      <c r="B33" s="1061" t="s">
        <v>405</v>
      </c>
      <c r="C33" s="1062"/>
      <c r="D33" s="1062"/>
      <c r="E33" s="1062"/>
      <c r="F33" s="1062"/>
      <c r="G33" s="1062"/>
      <c r="H33" s="1062"/>
      <c r="I33" s="1062"/>
      <c r="J33" s="1062"/>
      <c r="K33" s="1062"/>
      <c r="L33" s="1062"/>
      <c r="M33" s="1062"/>
      <c r="N33" s="1062"/>
      <c r="O33" s="1062"/>
      <c r="P33" s="1063"/>
      <c r="Q33" s="1069">
        <v>184</v>
      </c>
      <c r="R33" s="1070"/>
      <c r="S33" s="1070"/>
      <c r="T33" s="1070"/>
      <c r="U33" s="1070"/>
      <c r="V33" s="1070">
        <v>143</v>
      </c>
      <c r="W33" s="1070"/>
      <c r="X33" s="1070"/>
      <c r="Y33" s="1070"/>
      <c r="Z33" s="1070"/>
      <c r="AA33" s="1071">
        <f t="shared" si="0"/>
        <v>41</v>
      </c>
      <c r="AB33" s="1067"/>
      <c r="AC33" s="1067"/>
      <c r="AD33" s="1067"/>
      <c r="AE33" s="1068"/>
      <c r="AF33" s="1066">
        <v>921</v>
      </c>
      <c r="AG33" s="1067"/>
      <c r="AH33" s="1067"/>
      <c r="AI33" s="1067"/>
      <c r="AJ33" s="1068"/>
      <c r="AK33" s="1008">
        <v>6</v>
      </c>
      <c r="AL33" s="999"/>
      <c r="AM33" s="999"/>
      <c r="AN33" s="999"/>
      <c r="AO33" s="999"/>
      <c r="AP33" s="1070">
        <v>599</v>
      </c>
      <c r="AQ33" s="1070"/>
      <c r="AR33" s="1070"/>
      <c r="AS33" s="1070"/>
      <c r="AT33" s="1070"/>
      <c r="AU33" s="1070">
        <v>7</v>
      </c>
      <c r="AV33" s="1070"/>
      <c r="AW33" s="1070"/>
      <c r="AX33" s="1070"/>
      <c r="AY33" s="1070"/>
      <c r="AZ33" s="1072" t="s">
        <v>572</v>
      </c>
      <c r="BA33" s="1072"/>
      <c r="BB33" s="1072"/>
      <c r="BC33" s="1072"/>
      <c r="BD33" s="1072"/>
      <c r="BE33" s="1000" t="s">
        <v>406</v>
      </c>
      <c r="BF33" s="1000"/>
      <c r="BG33" s="1000"/>
      <c r="BH33" s="1000"/>
      <c r="BI33" s="1001"/>
      <c r="BJ33" s="228"/>
      <c r="BK33" s="228"/>
      <c r="BL33" s="228"/>
      <c r="BM33" s="228"/>
      <c r="BN33" s="228"/>
      <c r="BO33" s="237"/>
      <c r="BP33" s="237"/>
      <c r="BQ33" s="234">
        <v>27</v>
      </c>
      <c r="BR33" s="235"/>
      <c r="BS33" s="1023"/>
      <c r="BT33" s="1024"/>
      <c r="BU33" s="1024"/>
      <c r="BV33" s="1024"/>
      <c r="BW33" s="1024"/>
      <c r="BX33" s="1024"/>
      <c r="BY33" s="1024"/>
      <c r="BZ33" s="1024"/>
      <c r="CA33" s="1024"/>
      <c r="CB33" s="1024"/>
      <c r="CC33" s="1024"/>
      <c r="CD33" s="1024"/>
      <c r="CE33" s="1024"/>
      <c r="CF33" s="1024"/>
      <c r="CG33" s="1045"/>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ht="26.25" customHeight="1" x14ac:dyDescent="0.15">
      <c r="A34" s="238">
        <v>7</v>
      </c>
      <c r="B34" s="1061" t="s">
        <v>407</v>
      </c>
      <c r="C34" s="1062"/>
      <c r="D34" s="1062"/>
      <c r="E34" s="1062"/>
      <c r="F34" s="1062"/>
      <c r="G34" s="1062"/>
      <c r="H34" s="1062"/>
      <c r="I34" s="1062"/>
      <c r="J34" s="1062"/>
      <c r="K34" s="1062"/>
      <c r="L34" s="1062"/>
      <c r="M34" s="1062"/>
      <c r="N34" s="1062"/>
      <c r="O34" s="1062"/>
      <c r="P34" s="1063"/>
      <c r="Q34" s="1069">
        <v>0</v>
      </c>
      <c r="R34" s="1070"/>
      <c r="S34" s="1070"/>
      <c r="T34" s="1070"/>
      <c r="U34" s="1070"/>
      <c r="V34" s="1070">
        <v>4</v>
      </c>
      <c r="W34" s="1070"/>
      <c r="X34" s="1070"/>
      <c r="Y34" s="1070"/>
      <c r="Z34" s="1070"/>
      <c r="AA34" s="1071">
        <f t="shared" si="0"/>
        <v>-4</v>
      </c>
      <c r="AB34" s="1067"/>
      <c r="AC34" s="1067"/>
      <c r="AD34" s="1067"/>
      <c r="AE34" s="1068"/>
      <c r="AF34" s="1066">
        <v>348</v>
      </c>
      <c r="AG34" s="1067"/>
      <c r="AH34" s="1067"/>
      <c r="AI34" s="1067"/>
      <c r="AJ34" s="1068"/>
      <c r="AK34" s="1008" t="s">
        <v>572</v>
      </c>
      <c r="AL34" s="999"/>
      <c r="AM34" s="999"/>
      <c r="AN34" s="999"/>
      <c r="AO34" s="999"/>
      <c r="AP34" s="1072" t="s">
        <v>572</v>
      </c>
      <c r="AQ34" s="1072"/>
      <c r="AR34" s="1072"/>
      <c r="AS34" s="1072"/>
      <c r="AT34" s="1072"/>
      <c r="AU34" s="1072" t="s">
        <v>572</v>
      </c>
      <c r="AV34" s="1072"/>
      <c r="AW34" s="1072"/>
      <c r="AX34" s="1072"/>
      <c r="AY34" s="1072"/>
      <c r="AZ34" s="1072" t="s">
        <v>572</v>
      </c>
      <c r="BA34" s="1072"/>
      <c r="BB34" s="1072"/>
      <c r="BC34" s="1072"/>
      <c r="BD34" s="1072"/>
      <c r="BE34" s="1000" t="s">
        <v>408</v>
      </c>
      <c r="BF34" s="1000"/>
      <c r="BG34" s="1000"/>
      <c r="BH34" s="1000"/>
      <c r="BI34" s="1001"/>
      <c r="BJ34" s="228"/>
      <c r="BK34" s="228"/>
      <c r="BL34" s="228"/>
      <c r="BM34" s="228"/>
      <c r="BN34" s="228"/>
      <c r="BO34" s="237"/>
      <c r="BP34" s="237"/>
      <c r="BQ34" s="234">
        <v>28</v>
      </c>
      <c r="BR34" s="235"/>
      <c r="BS34" s="1023"/>
      <c r="BT34" s="1024"/>
      <c r="BU34" s="1024"/>
      <c r="BV34" s="1024"/>
      <c r="BW34" s="1024"/>
      <c r="BX34" s="1024"/>
      <c r="BY34" s="1024"/>
      <c r="BZ34" s="1024"/>
      <c r="CA34" s="1024"/>
      <c r="CB34" s="1024"/>
      <c r="CC34" s="1024"/>
      <c r="CD34" s="1024"/>
      <c r="CE34" s="1024"/>
      <c r="CF34" s="1024"/>
      <c r="CG34" s="1045"/>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ht="26.25" customHeight="1" x14ac:dyDescent="0.15">
      <c r="A35" s="238">
        <v>8</v>
      </c>
      <c r="B35" s="1061"/>
      <c r="C35" s="1062"/>
      <c r="D35" s="1062"/>
      <c r="E35" s="1062"/>
      <c r="F35" s="1062"/>
      <c r="G35" s="1062"/>
      <c r="H35" s="1062"/>
      <c r="I35" s="1062"/>
      <c r="J35" s="1062"/>
      <c r="K35" s="1062"/>
      <c r="L35" s="1062"/>
      <c r="M35" s="1062"/>
      <c r="N35" s="1062"/>
      <c r="O35" s="1062"/>
      <c r="P35" s="1063"/>
      <c r="Q35" s="1069"/>
      <c r="R35" s="1070"/>
      <c r="S35" s="1070"/>
      <c r="T35" s="1070"/>
      <c r="U35" s="1070"/>
      <c r="V35" s="1070"/>
      <c r="W35" s="1070"/>
      <c r="X35" s="1070"/>
      <c r="Y35" s="1070"/>
      <c r="Z35" s="1070"/>
      <c r="AA35" s="1070"/>
      <c r="AB35" s="1070"/>
      <c r="AC35" s="1070"/>
      <c r="AD35" s="1070"/>
      <c r="AE35" s="1071"/>
      <c r="AF35" s="1066"/>
      <c r="AG35" s="1067"/>
      <c r="AH35" s="1067"/>
      <c r="AI35" s="1067"/>
      <c r="AJ35" s="1068"/>
      <c r="AK35" s="1008"/>
      <c r="AL35" s="999"/>
      <c r="AM35" s="999"/>
      <c r="AN35" s="999"/>
      <c r="AO35" s="999"/>
      <c r="AP35" s="999"/>
      <c r="AQ35" s="999"/>
      <c r="AR35" s="999"/>
      <c r="AS35" s="999"/>
      <c r="AT35" s="999"/>
      <c r="AU35" s="999"/>
      <c r="AV35" s="999"/>
      <c r="AW35" s="999"/>
      <c r="AX35" s="999"/>
      <c r="AY35" s="999"/>
      <c r="AZ35" s="1072"/>
      <c r="BA35" s="1072"/>
      <c r="BB35" s="1072"/>
      <c r="BC35" s="1072"/>
      <c r="BD35" s="1072"/>
      <c r="BE35" s="1000"/>
      <c r="BF35" s="1000"/>
      <c r="BG35" s="1000"/>
      <c r="BH35" s="1000"/>
      <c r="BI35" s="1001"/>
      <c r="BJ35" s="228"/>
      <c r="BK35" s="228"/>
      <c r="BL35" s="228"/>
      <c r="BM35" s="228"/>
      <c r="BN35" s="228"/>
      <c r="BO35" s="237"/>
      <c r="BP35" s="237"/>
      <c r="BQ35" s="234">
        <v>29</v>
      </c>
      <c r="BR35" s="235"/>
      <c r="BS35" s="1023"/>
      <c r="BT35" s="1024"/>
      <c r="BU35" s="1024"/>
      <c r="BV35" s="1024"/>
      <c r="BW35" s="1024"/>
      <c r="BX35" s="1024"/>
      <c r="BY35" s="1024"/>
      <c r="BZ35" s="1024"/>
      <c r="CA35" s="1024"/>
      <c r="CB35" s="1024"/>
      <c r="CC35" s="1024"/>
      <c r="CD35" s="1024"/>
      <c r="CE35" s="1024"/>
      <c r="CF35" s="1024"/>
      <c r="CG35" s="1045"/>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ht="26.25" customHeight="1" x14ac:dyDescent="0.15">
      <c r="A36" s="238">
        <v>9</v>
      </c>
      <c r="B36" s="1061"/>
      <c r="C36" s="1062"/>
      <c r="D36" s="1062"/>
      <c r="E36" s="1062"/>
      <c r="F36" s="1062"/>
      <c r="G36" s="1062"/>
      <c r="H36" s="1062"/>
      <c r="I36" s="1062"/>
      <c r="J36" s="1062"/>
      <c r="K36" s="1062"/>
      <c r="L36" s="1062"/>
      <c r="M36" s="1062"/>
      <c r="N36" s="1062"/>
      <c r="O36" s="1062"/>
      <c r="P36" s="1063"/>
      <c r="Q36" s="1069"/>
      <c r="R36" s="1070"/>
      <c r="S36" s="1070"/>
      <c r="T36" s="1070"/>
      <c r="U36" s="1070"/>
      <c r="V36" s="1070"/>
      <c r="W36" s="1070"/>
      <c r="X36" s="1070"/>
      <c r="Y36" s="1070"/>
      <c r="Z36" s="1070"/>
      <c r="AA36" s="1070"/>
      <c r="AB36" s="1070"/>
      <c r="AC36" s="1070"/>
      <c r="AD36" s="1070"/>
      <c r="AE36" s="1071"/>
      <c r="AF36" s="1066"/>
      <c r="AG36" s="1067"/>
      <c r="AH36" s="1067"/>
      <c r="AI36" s="1067"/>
      <c r="AJ36" s="1068"/>
      <c r="AK36" s="1008"/>
      <c r="AL36" s="999"/>
      <c r="AM36" s="999"/>
      <c r="AN36" s="999"/>
      <c r="AO36" s="999"/>
      <c r="AP36" s="999"/>
      <c r="AQ36" s="999"/>
      <c r="AR36" s="999"/>
      <c r="AS36" s="999"/>
      <c r="AT36" s="999"/>
      <c r="AU36" s="999"/>
      <c r="AV36" s="999"/>
      <c r="AW36" s="999"/>
      <c r="AX36" s="999"/>
      <c r="AY36" s="999"/>
      <c r="AZ36" s="1072"/>
      <c r="BA36" s="1072"/>
      <c r="BB36" s="1072"/>
      <c r="BC36" s="1072"/>
      <c r="BD36" s="1072"/>
      <c r="BE36" s="1000"/>
      <c r="BF36" s="1000"/>
      <c r="BG36" s="1000"/>
      <c r="BH36" s="1000"/>
      <c r="BI36" s="1001"/>
      <c r="BJ36" s="228"/>
      <c r="BK36" s="228"/>
      <c r="BL36" s="228"/>
      <c r="BM36" s="228"/>
      <c r="BN36" s="228"/>
      <c r="BO36" s="237"/>
      <c r="BP36" s="237"/>
      <c r="BQ36" s="234">
        <v>30</v>
      </c>
      <c r="BR36" s="235"/>
      <c r="BS36" s="1023"/>
      <c r="BT36" s="1024"/>
      <c r="BU36" s="1024"/>
      <c r="BV36" s="1024"/>
      <c r="BW36" s="1024"/>
      <c r="BX36" s="1024"/>
      <c r="BY36" s="1024"/>
      <c r="BZ36" s="1024"/>
      <c r="CA36" s="1024"/>
      <c r="CB36" s="1024"/>
      <c r="CC36" s="1024"/>
      <c r="CD36" s="1024"/>
      <c r="CE36" s="1024"/>
      <c r="CF36" s="1024"/>
      <c r="CG36" s="1045"/>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ht="26.25" customHeight="1" x14ac:dyDescent="0.15">
      <c r="A37" s="238">
        <v>10</v>
      </c>
      <c r="B37" s="1061"/>
      <c r="C37" s="1062"/>
      <c r="D37" s="1062"/>
      <c r="E37" s="1062"/>
      <c r="F37" s="1062"/>
      <c r="G37" s="1062"/>
      <c r="H37" s="1062"/>
      <c r="I37" s="1062"/>
      <c r="J37" s="1062"/>
      <c r="K37" s="1062"/>
      <c r="L37" s="1062"/>
      <c r="M37" s="1062"/>
      <c r="N37" s="1062"/>
      <c r="O37" s="1062"/>
      <c r="P37" s="1063"/>
      <c r="Q37" s="1069"/>
      <c r="R37" s="1070"/>
      <c r="S37" s="1070"/>
      <c r="T37" s="1070"/>
      <c r="U37" s="1070"/>
      <c r="V37" s="1070"/>
      <c r="W37" s="1070"/>
      <c r="X37" s="1070"/>
      <c r="Y37" s="1070"/>
      <c r="Z37" s="1070"/>
      <c r="AA37" s="1070"/>
      <c r="AB37" s="1070"/>
      <c r="AC37" s="1070"/>
      <c r="AD37" s="1070"/>
      <c r="AE37" s="1071"/>
      <c r="AF37" s="1066"/>
      <c r="AG37" s="1067"/>
      <c r="AH37" s="1067"/>
      <c r="AI37" s="1067"/>
      <c r="AJ37" s="1068"/>
      <c r="AK37" s="1008"/>
      <c r="AL37" s="999"/>
      <c r="AM37" s="999"/>
      <c r="AN37" s="999"/>
      <c r="AO37" s="999"/>
      <c r="AP37" s="999"/>
      <c r="AQ37" s="999"/>
      <c r="AR37" s="999"/>
      <c r="AS37" s="999"/>
      <c r="AT37" s="999"/>
      <c r="AU37" s="999"/>
      <c r="AV37" s="999"/>
      <c r="AW37" s="999"/>
      <c r="AX37" s="999"/>
      <c r="AY37" s="999"/>
      <c r="AZ37" s="1072"/>
      <c r="BA37" s="1072"/>
      <c r="BB37" s="1072"/>
      <c r="BC37" s="1072"/>
      <c r="BD37" s="1072"/>
      <c r="BE37" s="1000"/>
      <c r="BF37" s="1000"/>
      <c r="BG37" s="1000"/>
      <c r="BH37" s="1000"/>
      <c r="BI37" s="1001"/>
      <c r="BJ37" s="228"/>
      <c r="BK37" s="228"/>
      <c r="BL37" s="228"/>
      <c r="BM37" s="228"/>
      <c r="BN37" s="228"/>
      <c r="BO37" s="237"/>
      <c r="BP37" s="237"/>
      <c r="BQ37" s="234">
        <v>31</v>
      </c>
      <c r="BR37" s="235"/>
      <c r="BS37" s="1023"/>
      <c r="BT37" s="1024"/>
      <c r="BU37" s="1024"/>
      <c r="BV37" s="1024"/>
      <c r="BW37" s="1024"/>
      <c r="BX37" s="1024"/>
      <c r="BY37" s="1024"/>
      <c r="BZ37" s="1024"/>
      <c r="CA37" s="1024"/>
      <c r="CB37" s="1024"/>
      <c r="CC37" s="1024"/>
      <c r="CD37" s="1024"/>
      <c r="CE37" s="1024"/>
      <c r="CF37" s="1024"/>
      <c r="CG37" s="1045"/>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ht="26.25" customHeight="1" x14ac:dyDescent="0.15">
      <c r="A38" s="238">
        <v>11</v>
      </c>
      <c r="B38" s="1061"/>
      <c r="C38" s="1062"/>
      <c r="D38" s="1062"/>
      <c r="E38" s="1062"/>
      <c r="F38" s="1062"/>
      <c r="G38" s="1062"/>
      <c r="H38" s="1062"/>
      <c r="I38" s="1062"/>
      <c r="J38" s="1062"/>
      <c r="K38" s="1062"/>
      <c r="L38" s="1062"/>
      <c r="M38" s="1062"/>
      <c r="N38" s="1062"/>
      <c r="O38" s="1062"/>
      <c r="P38" s="1063"/>
      <c r="Q38" s="1069"/>
      <c r="R38" s="1070"/>
      <c r="S38" s="1070"/>
      <c r="T38" s="1070"/>
      <c r="U38" s="1070"/>
      <c r="V38" s="1070"/>
      <c r="W38" s="1070"/>
      <c r="X38" s="1070"/>
      <c r="Y38" s="1070"/>
      <c r="Z38" s="1070"/>
      <c r="AA38" s="1070"/>
      <c r="AB38" s="1070"/>
      <c r="AC38" s="1070"/>
      <c r="AD38" s="1070"/>
      <c r="AE38" s="1071"/>
      <c r="AF38" s="1066"/>
      <c r="AG38" s="1067"/>
      <c r="AH38" s="1067"/>
      <c r="AI38" s="1067"/>
      <c r="AJ38" s="1068"/>
      <c r="AK38" s="1008"/>
      <c r="AL38" s="999"/>
      <c r="AM38" s="999"/>
      <c r="AN38" s="999"/>
      <c r="AO38" s="999"/>
      <c r="AP38" s="999"/>
      <c r="AQ38" s="999"/>
      <c r="AR38" s="999"/>
      <c r="AS38" s="999"/>
      <c r="AT38" s="999"/>
      <c r="AU38" s="999"/>
      <c r="AV38" s="999"/>
      <c r="AW38" s="999"/>
      <c r="AX38" s="999"/>
      <c r="AY38" s="999"/>
      <c r="AZ38" s="1072"/>
      <c r="BA38" s="1072"/>
      <c r="BB38" s="1072"/>
      <c r="BC38" s="1072"/>
      <c r="BD38" s="1072"/>
      <c r="BE38" s="1000"/>
      <c r="BF38" s="1000"/>
      <c r="BG38" s="1000"/>
      <c r="BH38" s="1000"/>
      <c r="BI38" s="1001"/>
      <c r="BJ38" s="228"/>
      <c r="BK38" s="228"/>
      <c r="BL38" s="228"/>
      <c r="BM38" s="228"/>
      <c r="BN38" s="228"/>
      <c r="BO38" s="237"/>
      <c r="BP38" s="237"/>
      <c r="BQ38" s="234">
        <v>32</v>
      </c>
      <c r="BR38" s="235"/>
      <c r="BS38" s="1023"/>
      <c r="BT38" s="1024"/>
      <c r="BU38" s="1024"/>
      <c r="BV38" s="1024"/>
      <c r="BW38" s="1024"/>
      <c r="BX38" s="1024"/>
      <c r="BY38" s="1024"/>
      <c r="BZ38" s="1024"/>
      <c r="CA38" s="1024"/>
      <c r="CB38" s="1024"/>
      <c r="CC38" s="1024"/>
      <c r="CD38" s="1024"/>
      <c r="CE38" s="1024"/>
      <c r="CF38" s="1024"/>
      <c r="CG38" s="1045"/>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ht="26.25" customHeight="1" x14ac:dyDescent="0.15">
      <c r="A39" s="238">
        <v>12</v>
      </c>
      <c r="B39" s="1061"/>
      <c r="C39" s="1062"/>
      <c r="D39" s="1062"/>
      <c r="E39" s="1062"/>
      <c r="F39" s="1062"/>
      <c r="G39" s="1062"/>
      <c r="H39" s="1062"/>
      <c r="I39" s="1062"/>
      <c r="J39" s="1062"/>
      <c r="K39" s="1062"/>
      <c r="L39" s="1062"/>
      <c r="M39" s="1062"/>
      <c r="N39" s="1062"/>
      <c r="O39" s="1062"/>
      <c r="P39" s="1063"/>
      <c r="Q39" s="1069"/>
      <c r="R39" s="1070"/>
      <c r="S39" s="1070"/>
      <c r="T39" s="1070"/>
      <c r="U39" s="1070"/>
      <c r="V39" s="1070"/>
      <c r="W39" s="1070"/>
      <c r="X39" s="1070"/>
      <c r="Y39" s="1070"/>
      <c r="Z39" s="1070"/>
      <c r="AA39" s="1070"/>
      <c r="AB39" s="1070"/>
      <c r="AC39" s="1070"/>
      <c r="AD39" s="1070"/>
      <c r="AE39" s="1071"/>
      <c r="AF39" s="1066"/>
      <c r="AG39" s="1067"/>
      <c r="AH39" s="1067"/>
      <c r="AI39" s="1067"/>
      <c r="AJ39" s="1068"/>
      <c r="AK39" s="1008"/>
      <c r="AL39" s="999"/>
      <c r="AM39" s="999"/>
      <c r="AN39" s="999"/>
      <c r="AO39" s="999"/>
      <c r="AP39" s="999"/>
      <c r="AQ39" s="999"/>
      <c r="AR39" s="999"/>
      <c r="AS39" s="999"/>
      <c r="AT39" s="999"/>
      <c r="AU39" s="999"/>
      <c r="AV39" s="999"/>
      <c r="AW39" s="999"/>
      <c r="AX39" s="999"/>
      <c r="AY39" s="999"/>
      <c r="AZ39" s="1072"/>
      <c r="BA39" s="1072"/>
      <c r="BB39" s="1072"/>
      <c r="BC39" s="1072"/>
      <c r="BD39" s="1072"/>
      <c r="BE39" s="1000"/>
      <c r="BF39" s="1000"/>
      <c r="BG39" s="1000"/>
      <c r="BH39" s="1000"/>
      <c r="BI39" s="1001"/>
      <c r="BJ39" s="228"/>
      <c r="BK39" s="228"/>
      <c r="BL39" s="228"/>
      <c r="BM39" s="228"/>
      <c r="BN39" s="228"/>
      <c r="BO39" s="237"/>
      <c r="BP39" s="237"/>
      <c r="BQ39" s="234">
        <v>33</v>
      </c>
      <c r="BR39" s="235"/>
      <c r="BS39" s="1023"/>
      <c r="BT39" s="1024"/>
      <c r="BU39" s="1024"/>
      <c r="BV39" s="1024"/>
      <c r="BW39" s="1024"/>
      <c r="BX39" s="1024"/>
      <c r="BY39" s="1024"/>
      <c r="BZ39" s="1024"/>
      <c r="CA39" s="1024"/>
      <c r="CB39" s="1024"/>
      <c r="CC39" s="1024"/>
      <c r="CD39" s="1024"/>
      <c r="CE39" s="1024"/>
      <c r="CF39" s="1024"/>
      <c r="CG39" s="1045"/>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ht="26.25" customHeight="1" x14ac:dyDescent="0.15">
      <c r="A40" s="234">
        <v>13</v>
      </c>
      <c r="B40" s="1061"/>
      <c r="C40" s="1062"/>
      <c r="D40" s="1062"/>
      <c r="E40" s="1062"/>
      <c r="F40" s="1062"/>
      <c r="G40" s="1062"/>
      <c r="H40" s="1062"/>
      <c r="I40" s="1062"/>
      <c r="J40" s="1062"/>
      <c r="K40" s="1062"/>
      <c r="L40" s="1062"/>
      <c r="M40" s="1062"/>
      <c r="N40" s="1062"/>
      <c r="O40" s="1062"/>
      <c r="P40" s="1063"/>
      <c r="Q40" s="1069"/>
      <c r="R40" s="1070"/>
      <c r="S40" s="1070"/>
      <c r="T40" s="1070"/>
      <c r="U40" s="1070"/>
      <c r="V40" s="1070"/>
      <c r="W40" s="1070"/>
      <c r="X40" s="1070"/>
      <c r="Y40" s="1070"/>
      <c r="Z40" s="1070"/>
      <c r="AA40" s="1070"/>
      <c r="AB40" s="1070"/>
      <c r="AC40" s="1070"/>
      <c r="AD40" s="1070"/>
      <c r="AE40" s="1071"/>
      <c r="AF40" s="1066"/>
      <c r="AG40" s="1067"/>
      <c r="AH40" s="1067"/>
      <c r="AI40" s="1067"/>
      <c r="AJ40" s="1068"/>
      <c r="AK40" s="1008"/>
      <c r="AL40" s="999"/>
      <c r="AM40" s="999"/>
      <c r="AN40" s="999"/>
      <c r="AO40" s="999"/>
      <c r="AP40" s="999"/>
      <c r="AQ40" s="999"/>
      <c r="AR40" s="999"/>
      <c r="AS40" s="999"/>
      <c r="AT40" s="999"/>
      <c r="AU40" s="999"/>
      <c r="AV40" s="999"/>
      <c r="AW40" s="999"/>
      <c r="AX40" s="999"/>
      <c r="AY40" s="999"/>
      <c r="AZ40" s="1072"/>
      <c r="BA40" s="1072"/>
      <c r="BB40" s="1072"/>
      <c r="BC40" s="1072"/>
      <c r="BD40" s="1072"/>
      <c r="BE40" s="1000"/>
      <c r="BF40" s="1000"/>
      <c r="BG40" s="1000"/>
      <c r="BH40" s="1000"/>
      <c r="BI40" s="1001"/>
      <c r="BJ40" s="228"/>
      <c r="BK40" s="228"/>
      <c r="BL40" s="228"/>
      <c r="BM40" s="228"/>
      <c r="BN40" s="228"/>
      <c r="BO40" s="237"/>
      <c r="BP40" s="237"/>
      <c r="BQ40" s="234">
        <v>34</v>
      </c>
      <c r="BR40" s="235"/>
      <c r="BS40" s="1023"/>
      <c r="BT40" s="1024"/>
      <c r="BU40" s="1024"/>
      <c r="BV40" s="1024"/>
      <c r="BW40" s="1024"/>
      <c r="BX40" s="1024"/>
      <c r="BY40" s="1024"/>
      <c r="BZ40" s="1024"/>
      <c r="CA40" s="1024"/>
      <c r="CB40" s="1024"/>
      <c r="CC40" s="1024"/>
      <c r="CD40" s="1024"/>
      <c r="CE40" s="1024"/>
      <c r="CF40" s="1024"/>
      <c r="CG40" s="1045"/>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ht="26.25" customHeight="1" x14ac:dyDescent="0.15">
      <c r="A41" s="234">
        <v>14</v>
      </c>
      <c r="B41" s="1061"/>
      <c r="C41" s="1062"/>
      <c r="D41" s="1062"/>
      <c r="E41" s="1062"/>
      <c r="F41" s="1062"/>
      <c r="G41" s="1062"/>
      <c r="H41" s="1062"/>
      <c r="I41" s="1062"/>
      <c r="J41" s="1062"/>
      <c r="K41" s="1062"/>
      <c r="L41" s="1062"/>
      <c r="M41" s="1062"/>
      <c r="N41" s="1062"/>
      <c r="O41" s="1062"/>
      <c r="P41" s="1063"/>
      <c r="Q41" s="1069"/>
      <c r="R41" s="1070"/>
      <c r="S41" s="1070"/>
      <c r="T41" s="1070"/>
      <c r="U41" s="1070"/>
      <c r="V41" s="1070"/>
      <c r="W41" s="1070"/>
      <c r="X41" s="1070"/>
      <c r="Y41" s="1070"/>
      <c r="Z41" s="1070"/>
      <c r="AA41" s="1070"/>
      <c r="AB41" s="1070"/>
      <c r="AC41" s="1070"/>
      <c r="AD41" s="1070"/>
      <c r="AE41" s="1071"/>
      <c r="AF41" s="1066"/>
      <c r="AG41" s="1067"/>
      <c r="AH41" s="1067"/>
      <c r="AI41" s="1067"/>
      <c r="AJ41" s="1068"/>
      <c r="AK41" s="1008"/>
      <c r="AL41" s="999"/>
      <c r="AM41" s="999"/>
      <c r="AN41" s="999"/>
      <c r="AO41" s="999"/>
      <c r="AP41" s="999"/>
      <c r="AQ41" s="999"/>
      <c r="AR41" s="999"/>
      <c r="AS41" s="999"/>
      <c r="AT41" s="999"/>
      <c r="AU41" s="999"/>
      <c r="AV41" s="999"/>
      <c r="AW41" s="999"/>
      <c r="AX41" s="999"/>
      <c r="AY41" s="999"/>
      <c r="AZ41" s="1072"/>
      <c r="BA41" s="1072"/>
      <c r="BB41" s="1072"/>
      <c r="BC41" s="1072"/>
      <c r="BD41" s="1072"/>
      <c r="BE41" s="1000"/>
      <c r="BF41" s="1000"/>
      <c r="BG41" s="1000"/>
      <c r="BH41" s="1000"/>
      <c r="BI41" s="1001"/>
      <c r="BJ41" s="228"/>
      <c r="BK41" s="228"/>
      <c r="BL41" s="228"/>
      <c r="BM41" s="228"/>
      <c r="BN41" s="228"/>
      <c r="BO41" s="237"/>
      <c r="BP41" s="237"/>
      <c r="BQ41" s="234">
        <v>35</v>
      </c>
      <c r="BR41" s="235"/>
      <c r="BS41" s="1023"/>
      <c r="BT41" s="1024"/>
      <c r="BU41" s="1024"/>
      <c r="BV41" s="1024"/>
      <c r="BW41" s="1024"/>
      <c r="BX41" s="1024"/>
      <c r="BY41" s="1024"/>
      <c r="BZ41" s="1024"/>
      <c r="CA41" s="1024"/>
      <c r="CB41" s="1024"/>
      <c r="CC41" s="1024"/>
      <c r="CD41" s="1024"/>
      <c r="CE41" s="1024"/>
      <c r="CF41" s="1024"/>
      <c r="CG41" s="1045"/>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ht="26.25" customHeight="1" x14ac:dyDescent="0.15">
      <c r="A42" s="234">
        <v>15</v>
      </c>
      <c r="B42" s="1061"/>
      <c r="C42" s="1062"/>
      <c r="D42" s="1062"/>
      <c r="E42" s="1062"/>
      <c r="F42" s="1062"/>
      <c r="G42" s="1062"/>
      <c r="H42" s="1062"/>
      <c r="I42" s="1062"/>
      <c r="J42" s="1062"/>
      <c r="K42" s="1062"/>
      <c r="L42" s="1062"/>
      <c r="M42" s="1062"/>
      <c r="N42" s="1062"/>
      <c r="O42" s="1062"/>
      <c r="P42" s="1063"/>
      <c r="Q42" s="1069"/>
      <c r="R42" s="1070"/>
      <c r="S42" s="1070"/>
      <c r="T42" s="1070"/>
      <c r="U42" s="1070"/>
      <c r="V42" s="1070"/>
      <c r="W42" s="1070"/>
      <c r="X42" s="1070"/>
      <c r="Y42" s="1070"/>
      <c r="Z42" s="1070"/>
      <c r="AA42" s="1070"/>
      <c r="AB42" s="1070"/>
      <c r="AC42" s="1070"/>
      <c r="AD42" s="1070"/>
      <c r="AE42" s="1071"/>
      <c r="AF42" s="1066"/>
      <c r="AG42" s="1067"/>
      <c r="AH42" s="1067"/>
      <c r="AI42" s="1067"/>
      <c r="AJ42" s="1068"/>
      <c r="AK42" s="1008"/>
      <c r="AL42" s="999"/>
      <c r="AM42" s="999"/>
      <c r="AN42" s="999"/>
      <c r="AO42" s="999"/>
      <c r="AP42" s="999"/>
      <c r="AQ42" s="999"/>
      <c r="AR42" s="999"/>
      <c r="AS42" s="999"/>
      <c r="AT42" s="999"/>
      <c r="AU42" s="999"/>
      <c r="AV42" s="999"/>
      <c r="AW42" s="999"/>
      <c r="AX42" s="999"/>
      <c r="AY42" s="999"/>
      <c r="AZ42" s="1072"/>
      <c r="BA42" s="1072"/>
      <c r="BB42" s="1072"/>
      <c r="BC42" s="1072"/>
      <c r="BD42" s="1072"/>
      <c r="BE42" s="1000"/>
      <c r="BF42" s="1000"/>
      <c r="BG42" s="1000"/>
      <c r="BH42" s="1000"/>
      <c r="BI42" s="1001"/>
      <c r="BJ42" s="228"/>
      <c r="BK42" s="228"/>
      <c r="BL42" s="228"/>
      <c r="BM42" s="228"/>
      <c r="BN42" s="228"/>
      <c r="BO42" s="237"/>
      <c r="BP42" s="237"/>
      <c r="BQ42" s="234">
        <v>36</v>
      </c>
      <c r="BR42" s="235"/>
      <c r="BS42" s="1023"/>
      <c r="BT42" s="1024"/>
      <c r="BU42" s="1024"/>
      <c r="BV42" s="1024"/>
      <c r="BW42" s="1024"/>
      <c r="BX42" s="1024"/>
      <c r="BY42" s="1024"/>
      <c r="BZ42" s="1024"/>
      <c r="CA42" s="1024"/>
      <c r="CB42" s="1024"/>
      <c r="CC42" s="1024"/>
      <c r="CD42" s="1024"/>
      <c r="CE42" s="1024"/>
      <c r="CF42" s="1024"/>
      <c r="CG42" s="1045"/>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ht="26.25" customHeight="1" x14ac:dyDescent="0.15">
      <c r="A43" s="234">
        <v>16</v>
      </c>
      <c r="B43" s="1061"/>
      <c r="C43" s="1062"/>
      <c r="D43" s="1062"/>
      <c r="E43" s="1062"/>
      <c r="F43" s="1062"/>
      <c r="G43" s="1062"/>
      <c r="H43" s="1062"/>
      <c r="I43" s="1062"/>
      <c r="J43" s="1062"/>
      <c r="K43" s="1062"/>
      <c r="L43" s="1062"/>
      <c r="M43" s="1062"/>
      <c r="N43" s="1062"/>
      <c r="O43" s="1062"/>
      <c r="P43" s="1063"/>
      <c r="Q43" s="1069"/>
      <c r="R43" s="1070"/>
      <c r="S43" s="1070"/>
      <c r="T43" s="1070"/>
      <c r="U43" s="1070"/>
      <c r="V43" s="1070"/>
      <c r="W43" s="1070"/>
      <c r="X43" s="1070"/>
      <c r="Y43" s="1070"/>
      <c r="Z43" s="1070"/>
      <c r="AA43" s="1070"/>
      <c r="AB43" s="1070"/>
      <c r="AC43" s="1070"/>
      <c r="AD43" s="1070"/>
      <c r="AE43" s="1071"/>
      <c r="AF43" s="1066"/>
      <c r="AG43" s="1067"/>
      <c r="AH43" s="1067"/>
      <c r="AI43" s="1067"/>
      <c r="AJ43" s="1068"/>
      <c r="AK43" s="1008"/>
      <c r="AL43" s="999"/>
      <c r="AM43" s="999"/>
      <c r="AN43" s="999"/>
      <c r="AO43" s="999"/>
      <c r="AP43" s="999"/>
      <c r="AQ43" s="999"/>
      <c r="AR43" s="999"/>
      <c r="AS43" s="999"/>
      <c r="AT43" s="999"/>
      <c r="AU43" s="999"/>
      <c r="AV43" s="999"/>
      <c r="AW43" s="999"/>
      <c r="AX43" s="999"/>
      <c r="AY43" s="999"/>
      <c r="AZ43" s="1072"/>
      <c r="BA43" s="1072"/>
      <c r="BB43" s="1072"/>
      <c r="BC43" s="1072"/>
      <c r="BD43" s="1072"/>
      <c r="BE43" s="1000"/>
      <c r="BF43" s="1000"/>
      <c r="BG43" s="1000"/>
      <c r="BH43" s="1000"/>
      <c r="BI43" s="1001"/>
      <c r="BJ43" s="228"/>
      <c r="BK43" s="228"/>
      <c r="BL43" s="228"/>
      <c r="BM43" s="228"/>
      <c r="BN43" s="228"/>
      <c r="BO43" s="237"/>
      <c r="BP43" s="237"/>
      <c r="BQ43" s="234">
        <v>37</v>
      </c>
      <c r="BR43" s="235"/>
      <c r="BS43" s="1023"/>
      <c r="BT43" s="1024"/>
      <c r="BU43" s="1024"/>
      <c r="BV43" s="1024"/>
      <c r="BW43" s="1024"/>
      <c r="BX43" s="1024"/>
      <c r="BY43" s="1024"/>
      <c r="BZ43" s="1024"/>
      <c r="CA43" s="1024"/>
      <c r="CB43" s="1024"/>
      <c r="CC43" s="1024"/>
      <c r="CD43" s="1024"/>
      <c r="CE43" s="1024"/>
      <c r="CF43" s="1024"/>
      <c r="CG43" s="1045"/>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ht="26.25" customHeight="1" x14ac:dyDescent="0.15">
      <c r="A44" s="234">
        <v>17</v>
      </c>
      <c r="B44" s="1061"/>
      <c r="C44" s="1062"/>
      <c r="D44" s="1062"/>
      <c r="E44" s="1062"/>
      <c r="F44" s="1062"/>
      <c r="G44" s="1062"/>
      <c r="H44" s="1062"/>
      <c r="I44" s="1062"/>
      <c r="J44" s="1062"/>
      <c r="K44" s="1062"/>
      <c r="L44" s="1062"/>
      <c r="M44" s="1062"/>
      <c r="N44" s="1062"/>
      <c r="O44" s="1062"/>
      <c r="P44" s="1063"/>
      <c r="Q44" s="1069"/>
      <c r="R44" s="1070"/>
      <c r="S44" s="1070"/>
      <c r="T44" s="1070"/>
      <c r="U44" s="1070"/>
      <c r="V44" s="1070"/>
      <c r="W44" s="1070"/>
      <c r="X44" s="1070"/>
      <c r="Y44" s="1070"/>
      <c r="Z44" s="1070"/>
      <c r="AA44" s="1070"/>
      <c r="AB44" s="1070"/>
      <c r="AC44" s="1070"/>
      <c r="AD44" s="1070"/>
      <c r="AE44" s="1071"/>
      <c r="AF44" s="1066"/>
      <c r="AG44" s="1067"/>
      <c r="AH44" s="1067"/>
      <c r="AI44" s="1067"/>
      <c r="AJ44" s="1068"/>
      <c r="AK44" s="1008"/>
      <c r="AL44" s="999"/>
      <c r="AM44" s="999"/>
      <c r="AN44" s="999"/>
      <c r="AO44" s="999"/>
      <c r="AP44" s="999"/>
      <c r="AQ44" s="999"/>
      <c r="AR44" s="999"/>
      <c r="AS44" s="999"/>
      <c r="AT44" s="999"/>
      <c r="AU44" s="999"/>
      <c r="AV44" s="999"/>
      <c r="AW44" s="999"/>
      <c r="AX44" s="999"/>
      <c r="AY44" s="999"/>
      <c r="AZ44" s="1072"/>
      <c r="BA44" s="1072"/>
      <c r="BB44" s="1072"/>
      <c r="BC44" s="1072"/>
      <c r="BD44" s="1072"/>
      <c r="BE44" s="1000"/>
      <c r="BF44" s="1000"/>
      <c r="BG44" s="1000"/>
      <c r="BH44" s="1000"/>
      <c r="BI44" s="1001"/>
      <c r="BJ44" s="228"/>
      <c r="BK44" s="228"/>
      <c r="BL44" s="228"/>
      <c r="BM44" s="228"/>
      <c r="BN44" s="228"/>
      <c r="BO44" s="237"/>
      <c r="BP44" s="237"/>
      <c r="BQ44" s="234">
        <v>38</v>
      </c>
      <c r="BR44" s="235"/>
      <c r="BS44" s="1023"/>
      <c r="BT44" s="1024"/>
      <c r="BU44" s="1024"/>
      <c r="BV44" s="1024"/>
      <c r="BW44" s="1024"/>
      <c r="BX44" s="1024"/>
      <c r="BY44" s="1024"/>
      <c r="BZ44" s="1024"/>
      <c r="CA44" s="1024"/>
      <c r="CB44" s="1024"/>
      <c r="CC44" s="1024"/>
      <c r="CD44" s="1024"/>
      <c r="CE44" s="1024"/>
      <c r="CF44" s="1024"/>
      <c r="CG44" s="1045"/>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ht="26.25" customHeight="1" x14ac:dyDescent="0.15">
      <c r="A45" s="234">
        <v>18</v>
      </c>
      <c r="B45" s="1061"/>
      <c r="C45" s="1062"/>
      <c r="D45" s="1062"/>
      <c r="E45" s="1062"/>
      <c r="F45" s="1062"/>
      <c r="G45" s="1062"/>
      <c r="H45" s="1062"/>
      <c r="I45" s="1062"/>
      <c r="J45" s="1062"/>
      <c r="K45" s="1062"/>
      <c r="L45" s="1062"/>
      <c r="M45" s="1062"/>
      <c r="N45" s="1062"/>
      <c r="O45" s="1062"/>
      <c r="P45" s="1063"/>
      <c r="Q45" s="1069"/>
      <c r="R45" s="1070"/>
      <c r="S45" s="1070"/>
      <c r="T45" s="1070"/>
      <c r="U45" s="1070"/>
      <c r="V45" s="1070"/>
      <c r="W45" s="1070"/>
      <c r="X45" s="1070"/>
      <c r="Y45" s="1070"/>
      <c r="Z45" s="1070"/>
      <c r="AA45" s="1070"/>
      <c r="AB45" s="1070"/>
      <c r="AC45" s="1070"/>
      <c r="AD45" s="1070"/>
      <c r="AE45" s="1071"/>
      <c r="AF45" s="1066"/>
      <c r="AG45" s="1067"/>
      <c r="AH45" s="1067"/>
      <c r="AI45" s="1067"/>
      <c r="AJ45" s="1068"/>
      <c r="AK45" s="1008"/>
      <c r="AL45" s="999"/>
      <c r="AM45" s="999"/>
      <c r="AN45" s="999"/>
      <c r="AO45" s="999"/>
      <c r="AP45" s="999"/>
      <c r="AQ45" s="999"/>
      <c r="AR45" s="999"/>
      <c r="AS45" s="999"/>
      <c r="AT45" s="999"/>
      <c r="AU45" s="999"/>
      <c r="AV45" s="999"/>
      <c r="AW45" s="999"/>
      <c r="AX45" s="999"/>
      <c r="AY45" s="999"/>
      <c r="AZ45" s="1072"/>
      <c r="BA45" s="1072"/>
      <c r="BB45" s="1072"/>
      <c r="BC45" s="1072"/>
      <c r="BD45" s="1072"/>
      <c r="BE45" s="1000"/>
      <c r="BF45" s="1000"/>
      <c r="BG45" s="1000"/>
      <c r="BH45" s="1000"/>
      <c r="BI45" s="1001"/>
      <c r="BJ45" s="228"/>
      <c r="BK45" s="228"/>
      <c r="BL45" s="228"/>
      <c r="BM45" s="228"/>
      <c r="BN45" s="228"/>
      <c r="BO45" s="237"/>
      <c r="BP45" s="237"/>
      <c r="BQ45" s="234">
        <v>39</v>
      </c>
      <c r="BR45" s="235"/>
      <c r="BS45" s="1023"/>
      <c r="BT45" s="1024"/>
      <c r="BU45" s="1024"/>
      <c r="BV45" s="1024"/>
      <c r="BW45" s="1024"/>
      <c r="BX45" s="1024"/>
      <c r="BY45" s="1024"/>
      <c r="BZ45" s="1024"/>
      <c r="CA45" s="1024"/>
      <c r="CB45" s="1024"/>
      <c r="CC45" s="1024"/>
      <c r="CD45" s="1024"/>
      <c r="CE45" s="1024"/>
      <c r="CF45" s="1024"/>
      <c r="CG45" s="1045"/>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ht="26.25" customHeight="1" x14ac:dyDescent="0.15">
      <c r="A46" s="234">
        <v>19</v>
      </c>
      <c r="B46" s="1061"/>
      <c r="C46" s="1062"/>
      <c r="D46" s="1062"/>
      <c r="E46" s="1062"/>
      <c r="F46" s="1062"/>
      <c r="G46" s="1062"/>
      <c r="H46" s="1062"/>
      <c r="I46" s="1062"/>
      <c r="J46" s="1062"/>
      <c r="K46" s="1062"/>
      <c r="L46" s="1062"/>
      <c r="M46" s="1062"/>
      <c r="N46" s="1062"/>
      <c r="O46" s="1062"/>
      <c r="P46" s="1063"/>
      <c r="Q46" s="1069"/>
      <c r="R46" s="1070"/>
      <c r="S46" s="1070"/>
      <c r="T46" s="1070"/>
      <c r="U46" s="1070"/>
      <c r="V46" s="1070"/>
      <c r="W46" s="1070"/>
      <c r="X46" s="1070"/>
      <c r="Y46" s="1070"/>
      <c r="Z46" s="1070"/>
      <c r="AA46" s="1070"/>
      <c r="AB46" s="1070"/>
      <c r="AC46" s="1070"/>
      <c r="AD46" s="1070"/>
      <c r="AE46" s="1071"/>
      <c r="AF46" s="1066"/>
      <c r="AG46" s="1067"/>
      <c r="AH46" s="1067"/>
      <c r="AI46" s="1067"/>
      <c r="AJ46" s="1068"/>
      <c r="AK46" s="1008"/>
      <c r="AL46" s="999"/>
      <c r="AM46" s="999"/>
      <c r="AN46" s="999"/>
      <c r="AO46" s="999"/>
      <c r="AP46" s="999"/>
      <c r="AQ46" s="999"/>
      <c r="AR46" s="999"/>
      <c r="AS46" s="999"/>
      <c r="AT46" s="999"/>
      <c r="AU46" s="999"/>
      <c r="AV46" s="999"/>
      <c r="AW46" s="999"/>
      <c r="AX46" s="999"/>
      <c r="AY46" s="999"/>
      <c r="AZ46" s="1072"/>
      <c r="BA46" s="1072"/>
      <c r="BB46" s="1072"/>
      <c r="BC46" s="1072"/>
      <c r="BD46" s="1072"/>
      <c r="BE46" s="1000"/>
      <c r="BF46" s="1000"/>
      <c r="BG46" s="1000"/>
      <c r="BH46" s="1000"/>
      <c r="BI46" s="1001"/>
      <c r="BJ46" s="228"/>
      <c r="BK46" s="228"/>
      <c r="BL46" s="228"/>
      <c r="BM46" s="228"/>
      <c r="BN46" s="228"/>
      <c r="BO46" s="237"/>
      <c r="BP46" s="237"/>
      <c r="BQ46" s="234">
        <v>40</v>
      </c>
      <c r="BR46" s="235"/>
      <c r="BS46" s="1023"/>
      <c r="BT46" s="1024"/>
      <c r="BU46" s="1024"/>
      <c r="BV46" s="1024"/>
      <c r="BW46" s="1024"/>
      <c r="BX46" s="1024"/>
      <c r="BY46" s="1024"/>
      <c r="BZ46" s="1024"/>
      <c r="CA46" s="1024"/>
      <c r="CB46" s="1024"/>
      <c r="CC46" s="1024"/>
      <c r="CD46" s="1024"/>
      <c r="CE46" s="1024"/>
      <c r="CF46" s="1024"/>
      <c r="CG46" s="1045"/>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ht="26.25" customHeight="1" x14ac:dyDescent="0.15">
      <c r="A47" s="234">
        <v>20</v>
      </c>
      <c r="B47" s="1061"/>
      <c r="C47" s="1062"/>
      <c r="D47" s="1062"/>
      <c r="E47" s="1062"/>
      <c r="F47" s="1062"/>
      <c r="G47" s="1062"/>
      <c r="H47" s="1062"/>
      <c r="I47" s="1062"/>
      <c r="J47" s="1062"/>
      <c r="K47" s="1062"/>
      <c r="L47" s="1062"/>
      <c r="M47" s="1062"/>
      <c r="N47" s="1062"/>
      <c r="O47" s="1062"/>
      <c r="P47" s="1063"/>
      <c r="Q47" s="1069"/>
      <c r="R47" s="1070"/>
      <c r="S47" s="1070"/>
      <c r="T47" s="1070"/>
      <c r="U47" s="1070"/>
      <c r="V47" s="1070"/>
      <c r="W47" s="1070"/>
      <c r="X47" s="1070"/>
      <c r="Y47" s="1070"/>
      <c r="Z47" s="1070"/>
      <c r="AA47" s="1070"/>
      <c r="AB47" s="1070"/>
      <c r="AC47" s="1070"/>
      <c r="AD47" s="1070"/>
      <c r="AE47" s="1071"/>
      <c r="AF47" s="1066"/>
      <c r="AG47" s="1067"/>
      <c r="AH47" s="1067"/>
      <c r="AI47" s="1067"/>
      <c r="AJ47" s="1068"/>
      <c r="AK47" s="1008"/>
      <c r="AL47" s="999"/>
      <c r="AM47" s="999"/>
      <c r="AN47" s="999"/>
      <c r="AO47" s="999"/>
      <c r="AP47" s="999"/>
      <c r="AQ47" s="999"/>
      <c r="AR47" s="999"/>
      <c r="AS47" s="999"/>
      <c r="AT47" s="999"/>
      <c r="AU47" s="999"/>
      <c r="AV47" s="999"/>
      <c r="AW47" s="999"/>
      <c r="AX47" s="999"/>
      <c r="AY47" s="999"/>
      <c r="AZ47" s="1072"/>
      <c r="BA47" s="1072"/>
      <c r="BB47" s="1072"/>
      <c r="BC47" s="1072"/>
      <c r="BD47" s="1072"/>
      <c r="BE47" s="1000"/>
      <c r="BF47" s="1000"/>
      <c r="BG47" s="1000"/>
      <c r="BH47" s="1000"/>
      <c r="BI47" s="1001"/>
      <c r="BJ47" s="228"/>
      <c r="BK47" s="228"/>
      <c r="BL47" s="228"/>
      <c r="BM47" s="228"/>
      <c r="BN47" s="228"/>
      <c r="BO47" s="237"/>
      <c r="BP47" s="237"/>
      <c r="BQ47" s="234">
        <v>41</v>
      </c>
      <c r="BR47" s="235"/>
      <c r="BS47" s="1023"/>
      <c r="BT47" s="1024"/>
      <c r="BU47" s="1024"/>
      <c r="BV47" s="1024"/>
      <c r="BW47" s="1024"/>
      <c r="BX47" s="1024"/>
      <c r="BY47" s="1024"/>
      <c r="BZ47" s="1024"/>
      <c r="CA47" s="1024"/>
      <c r="CB47" s="1024"/>
      <c r="CC47" s="1024"/>
      <c r="CD47" s="1024"/>
      <c r="CE47" s="1024"/>
      <c r="CF47" s="1024"/>
      <c r="CG47" s="1045"/>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ht="26.25" customHeight="1" x14ac:dyDescent="0.15">
      <c r="A48" s="234">
        <v>21</v>
      </c>
      <c r="B48" s="1061"/>
      <c r="C48" s="1062"/>
      <c r="D48" s="1062"/>
      <c r="E48" s="1062"/>
      <c r="F48" s="1062"/>
      <c r="G48" s="1062"/>
      <c r="H48" s="1062"/>
      <c r="I48" s="1062"/>
      <c r="J48" s="1062"/>
      <c r="K48" s="1062"/>
      <c r="L48" s="1062"/>
      <c r="M48" s="1062"/>
      <c r="N48" s="1062"/>
      <c r="O48" s="1062"/>
      <c r="P48" s="1063"/>
      <c r="Q48" s="1069"/>
      <c r="R48" s="1070"/>
      <c r="S48" s="1070"/>
      <c r="T48" s="1070"/>
      <c r="U48" s="1070"/>
      <c r="V48" s="1070"/>
      <c r="W48" s="1070"/>
      <c r="X48" s="1070"/>
      <c r="Y48" s="1070"/>
      <c r="Z48" s="1070"/>
      <c r="AA48" s="1070"/>
      <c r="AB48" s="1070"/>
      <c r="AC48" s="1070"/>
      <c r="AD48" s="1070"/>
      <c r="AE48" s="1071"/>
      <c r="AF48" s="1066"/>
      <c r="AG48" s="1067"/>
      <c r="AH48" s="1067"/>
      <c r="AI48" s="1067"/>
      <c r="AJ48" s="1068"/>
      <c r="AK48" s="1008"/>
      <c r="AL48" s="999"/>
      <c r="AM48" s="999"/>
      <c r="AN48" s="999"/>
      <c r="AO48" s="999"/>
      <c r="AP48" s="999"/>
      <c r="AQ48" s="999"/>
      <c r="AR48" s="999"/>
      <c r="AS48" s="999"/>
      <c r="AT48" s="999"/>
      <c r="AU48" s="999"/>
      <c r="AV48" s="999"/>
      <c r="AW48" s="999"/>
      <c r="AX48" s="999"/>
      <c r="AY48" s="999"/>
      <c r="AZ48" s="1072"/>
      <c r="BA48" s="1072"/>
      <c r="BB48" s="1072"/>
      <c r="BC48" s="1072"/>
      <c r="BD48" s="1072"/>
      <c r="BE48" s="1000"/>
      <c r="BF48" s="1000"/>
      <c r="BG48" s="1000"/>
      <c r="BH48" s="1000"/>
      <c r="BI48" s="1001"/>
      <c r="BJ48" s="228"/>
      <c r="BK48" s="228"/>
      <c r="BL48" s="228"/>
      <c r="BM48" s="228"/>
      <c r="BN48" s="228"/>
      <c r="BO48" s="237"/>
      <c r="BP48" s="237"/>
      <c r="BQ48" s="234">
        <v>42</v>
      </c>
      <c r="BR48" s="235"/>
      <c r="BS48" s="1023"/>
      <c r="BT48" s="1024"/>
      <c r="BU48" s="1024"/>
      <c r="BV48" s="1024"/>
      <c r="BW48" s="1024"/>
      <c r="BX48" s="1024"/>
      <c r="BY48" s="1024"/>
      <c r="BZ48" s="1024"/>
      <c r="CA48" s="1024"/>
      <c r="CB48" s="1024"/>
      <c r="CC48" s="1024"/>
      <c r="CD48" s="1024"/>
      <c r="CE48" s="1024"/>
      <c r="CF48" s="1024"/>
      <c r="CG48" s="1045"/>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ht="26.25" customHeight="1" x14ac:dyDescent="0.15">
      <c r="A49" s="234">
        <v>22</v>
      </c>
      <c r="B49" s="1061"/>
      <c r="C49" s="1062"/>
      <c r="D49" s="1062"/>
      <c r="E49" s="1062"/>
      <c r="F49" s="1062"/>
      <c r="G49" s="1062"/>
      <c r="H49" s="1062"/>
      <c r="I49" s="1062"/>
      <c r="J49" s="1062"/>
      <c r="K49" s="1062"/>
      <c r="L49" s="1062"/>
      <c r="M49" s="1062"/>
      <c r="N49" s="1062"/>
      <c r="O49" s="1062"/>
      <c r="P49" s="1063"/>
      <c r="Q49" s="1069"/>
      <c r="R49" s="1070"/>
      <c r="S49" s="1070"/>
      <c r="T49" s="1070"/>
      <c r="U49" s="1070"/>
      <c r="V49" s="1070"/>
      <c r="W49" s="1070"/>
      <c r="X49" s="1070"/>
      <c r="Y49" s="1070"/>
      <c r="Z49" s="1070"/>
      <c r="AA49" s="1070"/>
      <c r="AB49" s="1070"/>
      <c r="AC49" s="1070"/>
      <c r="AD49" s="1070"/>
      <c r="AE49" s="1071"/>
      <c r="AF49" s="1066"/>
      <c r="AG49" s="1067"/>
      <c r="AH49" s="1067"/>
      <c r="AI49" s="1067"/>
      <c r="AJ49" s="1068"/>
      <c r="AK49" s="1008"/>
      <c r="AL49" s="999"/>
      <c r="AM49" s="999"/>
      <c r="AN49" s="999"/>
      <c r="AO49" s="999"/>
      <c r="AP49" s="999"/>
      <c r="AQ49" s="999"/>
      <c r="AR49" s="999"/>
      <c r="AS49" s="999"/>
      <c r="AT49" s="999"/>
      <c r="AU49" s="999"/>
      <c r="AV49" s="999"/>
      <c r="AW49" s="999"/>
      <c r="AX49" s="999"/>
      <c r="AY49" s="999"/>
      <c r="AZ49" s="1072"/>
      <c r="BA49" s="1072"/>
      <c r="BB49" s="1072"/>
      <c r="BC49" s="1072"/>
      <c r="BD49" s="1072"/>
      <c r="BE49" s="1000"/>
      <c r="BF49" s="1000"/>
      <c r="BG49" s="1000"/>
      <c r="BH49" s="1000"/>
      <c r="BI49" s="1001"/>
      <c r="BJ49" s="228"/>
      <c r="BK49" s="228"/>
      <c r="BL49" s="228"/>
      <c r="BM49" s="228"/>
      <c r="BN49" s="228"/>
      <c r="BO49" s="237"/>
      <c r="BP49" s="237"/>
      <c r="BQ49" s="234">
        <v>43</v>
      </c>
      <c r="BR49" s="235"/>
      <c r="BS49" s="1023"/>
      <c r="BT49" s="1024"/>
      <c r="BU49" s="1024"/>
      <c r="BV49" s="1024"/>
      <c r="BW49" s="1024"/>
      <c r="BX49" s="1024"/>
      <c r="BY49" s="1024"/>
      <c r="BZ49" s="1024"/>
      <c r="CA49" s="1024"/>
      <c r="CB49" s="1024"/>
      <c r="CC49" s="1024"/>
      <c r="CD49" s="1024"/>
      <c r="CE49" s="1024"/>
      <c r="CF49" s="1024"/>
      <c r="CG49" s="1045"/>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ht="26.25" customHeight="1" x14ac:dyDescent="0.15">
      <c r="A50" s="234">
        <v>23</v>
      </c>
      <c r="B50" s="1061"/>
      <c r="C50" s="1062"/>
      <c r="D50" s="1062"/>
      <c r="E50" s="1062"/>
      <c r="F50" s="1062"/>
      <c r="G50" s="1062"/>
      <c r="H50" s="1062"/>
      <c r="I50" s="1062"/>
      <c r="J50" s="1062"/>
      <c r="K50" s="1062"/>
      <c r="L50" s="1062"/>
      <c r="M50" s="1062"/>
      <c r="N50" s="1062"/>
      <c r="O50" s="1062"/>
      <c r="P50" s="1063"/>
      <c r="Q50" s="1064"/>
      <c r="R50" s="1056"/>
      <c r="S50" s="1056"/>
      <c r="T50" s="1056"/>
      <c r="U50" s="1056"/>
      <c r="V50" s="1056"/>
      <c r="W50" s="1056"/>
      <c r="X50" s="1056"/>
      <c r="Y50" s="1056"/>
      <c r="Z50" s="1056"/>
      <c r="AA50" s="1056"/>
      <c r="AB50" s="1056"/>
      <c r="AC50" s="1056"/>
      <c r="AD50" s="1056"/>
      <c r="AE50" s="1065"/>
      <c r="AF50" s="1066"/>
      <c r="AG50" s="1067"/>
      <c r="AH50" s="1067"/>
      <c r="AI50" s="1067"/>
      <c r="AJ50" s="1068"/>
      <c r="AK50" s="1055"/>
      <c r="AL50" s="1056"/>
      <c r="AM50" s="1056"/>
      <c r="AN50" s="1056"/>
      <c r="AO50" s="1056"/>
      <c r="AP50" s="1056"/>
      <c r="AQ50" s="1056"/>
      <c r="AR50" s="1056"/>
      <c r="AS50" s="1056"/>
      <c r="AT50" s="1056"/>
      <c r="AU50" s="1056"/>
      <c r="AV50" s="1056"/>
      <c r="AW50" s="1056"/>
      <c r="AX50" s="1056"/>
      <c r="AY50" s="1056"/>
      <c r="AZ50" s="1057"/>
      <c r="BA50" s="1057"/>
      <c r="BB50" s="1057"/>
      <c r="BC50" s="1057"/>
      <c r="BD50" s="1057"/>
      <c r="BE50" s="1000"/>
      <c r="BF50" s="1000"/>
      <c r="BG50" s="1000"/>
      <c r="BH50" s="1000"/>
      <c r="BI50" s="1001"/>
      <c r="BJ50" s="228"/>
      <c r="BK50" s="228"/>
      <c r="BL50" s="228"/>
      <c r="BM50" s="228"/>
      <c r="BN50" s="228"/>
      <c r="BO50" s="237"/>
      <c r="BP50" s="237"/>
      <c r="BQ50" s="234">
        <v>44</v>
      </c>
      <c r="BR50" s="235"/>
      <c r="BS50" s="1023"/>
      <c r="BT50" s="1024"/>
      <c r="BU50" s="1024"/>
      <c r="BV50" s="1024"/>
      <c r="BW50" s="1024"/>
      <c r="BX50" s="1024"/>
      <c r="BY50" s="1024"/>
      <c r="BZ50" s="1024"/>
      <c r="CA50" s="1024"/>
      <c r="CB50" s="1024"/>
      <c r="CC50" s="1024"/>
      <c r="CD50" s="1024"/>
      <c r="CE50" s="1024"/>
      <c r="CF50" s="1024"/>
      <c r="CG50" s="1045"/>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ht="26.25" customHeight="1" x14ac:dyDescent="0.15">
      <c r="A51" s="234">
        <v>24</v>
      </c>
      <c r="B51" s="1061"/>
      <c r="C51" s="1062"/>
      <c r="D51" s="1062"/>
      <c r="E51" s="1062"/>
      <c r="F51" s="1062"/>
      <c r="G51" s="1062"/>
      <c r="H51" s="1062"/>
      <c r="I51" s="1062"/>
      <c r="J51" s="1062"/>
      <c r="K51" s="1062"/>
      <c r="L51" s="1062"/>
      <c r="M51" s="1062"/>
      <c r="N51" s="1062"/>
      <c r="O51" s="1062"/>
      <c r="P51" s="1063"/>
      <c r="Q51" s="1064"/>
      <c r="R51" s="1056"/>
      <c r="S51" s="1056"/>
      <c r="T51" s="1056"/>
      <c r="U51" s="1056"/>
      <c r="V51" s="1056"/>
      <c r="W51" s="1056"/>
      <c r="X51" s="1056"/>
      <c r="Y51" s="1056"/>
      <c r="Z51" s="1056"/>
      <c r="AA51" s="1056"/>
      <c r="AB51" s="1056"/>
      <c r="AC51" s="1056"/>
      <c r="AD51" s="1056"/>
      <c r="AE51" s="1065"/>
      <c r="AF51" s="1066"/>
      <c r="AG51" s="1067"/>
      <c r="AH51" s="1067"/>
      <c r="AI51" s="1067"/>
      <c r="AJ51" s="1068"/>
      <c r="AK51" s="1055"/>
      <c r="AL51" s="1056"/>
      <c r="AM51" s="1056"/>
      <c r="AN51" s="1056"/>
      <c r="AO51" s="1056"/>
      <c r="AP51" s="1056"/>
      <c r="AQ51" s="1056"/>
      <c r="AR51" s="1056"/>
      <c r="AS51" s="1056"/>
      <c r="AT51" s="1056"/>
      <c r="AU51" s="1056"/>
      <c r="AV51" s="1056"/>
      <c r="AW51" s="1056"/>
      <c r="AX51" s="1056"/>
      <c r="AY51" s="1056"/>
      <c r="AZ51" s="1057"/>
      <c r="BA51" s="1057"/>
      <c r="BB51" s="1057"/>
      <c r="BC51" s="1057"/>
      <c r="BD51" s="1057"/>
      <c r="BE51" s="1000"/>
      <c r="BF51" s="1000"/>
      <c r="BG51" s="1000"/>
      <c r="BH51" s="1000"/>
      <c r="BI51" s="1001"/>
      <c r="BJ51" s="228"/>
      <c r="BK51" s="228"/>
      <c r="BL51" s="228"/>
      <c r="BM51" s="228"/>
      <c r="BN51" s="228"/>
      <c r="BO51" s="237"/>
      <c r="BP51" s="237"/>
      <c r="BQ51" s="234">
        <v>45</v>
      </c>
      <c r="BR51" s="235"/>
      <c r="BS51" s="1023"/>
      <c r="BT51" s="1024"/>
      <c r="BU51" s="1024"/>
      <c r="BV51" s="1024"/>
      <c r="BW51" s="1024"/>
      <c r="BX51" s="1024"/>
      <c r="BY51" s="1024"/>
      <c r="BZ51" s="1024"/>
      <c r="CA51" s="1024"/>
      <c r="CB51" s="1024"/>
      <c r="CC51" s="1024"/>
      <c r="CD51" s="1024"/>
      <c r="CE51" s="1024"/>
      <c r="CF51" s="1024"/>
      <c r="CG51" s="1045"/>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ht="26.25" customHeight="1" x14ac:dyDescent="0.15">
      <c r="A52" s="234">
        <v>25</v>
      </c>
      <c r="B52" s="1061"/>
      <c r="C52" s="1062"/>
      <c r="D52" s="1062"/>
      <c r="E52" s="1062"/>
      <c r="F52" s="1062"/>
      <c r="G52" s="1062"/>
      <c r="H52" s="1062"/>
      <c r="I52" s="1062"/>
      <c r="J52" s="1062"/>
      <c r="K52" s="1062"/>
      <c r="L52" s="1062"/>
      <c r="M52" s="1062"/>
      <c r="N52" s="1062"/>
      <c r="O52" s="1062"/>
      <c r="P52" s="1063"/>
      <c r="Q52" s="1064"/>
      <c r="R52" s="1056"/>
      <c r="S52" s="1056"/>
      <c r="T52" s="1056"/>
      <c r="U52" s="1056"/>
      <c r="V52" s="1056"/>
      <c r="W52" s="1056"/>
      <c r="X52" s="1056"/>
      <c r="Y52" s="1056"/>
      <c r="Z52" s="1056"/>
      <c r="AA52" s="1056"/>
      <c r="AB52" s="1056"/>
      <c r="AC52" s="1056"/>
      <c r="AD52" s="1056"/>
      <c r="AE52" s="1065"/>
      <c r="AF52" s="1066"/>
      <c r="AG52" s="1067"/>
      <c r="AH52" s="1067"/>
      <c r="AI52" s="1067"/>
      <c r="AJ52" s="1068"/>
      <c r="AK52" s="1055"/>
      <c r="AL52" s="1056"/>
      <c r="AM52" s="1056"/>
      <c r="AN52" s="1056"/>
      <c r="AO52" s="1056"/>
      <c r="AP52" s="1056"/>
      <c r="AQ52" s="1056"/>
      <c r="AR52" s="1056"/>
      <c r="AS52" s="1056"/>
      <c r="AT52" s="1056"/>
      <c r="AU52" s="1056"/>
      <c r="AV52" s="1056"/>
      <c r="AW52" s="1056"/>
      <c r="AX52" s="1056"/>
      <c r="AY52" s="1056"/>
      <c r="AZ52" s="1057"/>
      <c r="BA52" s="1057"/>
      <c r="BB52" s="1057"/>
      <c r="BC52" s="1057"/>
      <c r="BD52" s="1057"/>
      <c r="BE52" s="1000"/>
      <c r="BF52" s="1000"/>
      <c r="BG52" s="1000"/>
      <c r="BH52" s="1000"/>
      <c r="BI52" s="1001"/>
      <c r="BJ52" s="228"/>
      <c r="BK52" s="228"/>
      <c r="BL52" s="228"/>
      <c r="BM52" s="228"/>
      <c r="BN52" s="228"/>
      <c r="BO52" s="237"/>
      <c r="BP52" s="237"/>
      <c r="BQ52" s="234">
        <v>46</v>
      </c>
      <c r="BR52" s="235"/>
      <c r="BS52" s="1023"/>
      <c r="BT52" s="1024"/>
      <c r="BU52" s="1024"/>
      <c r="BV52" s="1024"/>
      <c r="BW52" s="1024"/>
      <c r="BX52" s="1024"/>
      <c r="BY52" s="1024"/>
      <c r="BZ52" s="1024"/>
      <c r="CA52" s="1024"/>
      <c r="CB52" s="1024"/>
      <c r="CC52" s="1024"/>
      <c r="CD52" s="1024"/>
      <c r="CE52" s="1024"/>
      <c r="CF52" s="1024"/>
      <c r="CG52" s="1045"/>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ht="26.25" customHeight="1" x14ac:dyDescent="0.15">
      <c r="A53" s="234">
        <v>26</v>
      </c>
      <c r="B53" s="1061"/>
      <c r="C53" s="1062"/>
      <c r="D53" s="1062"/>
      <c r="E53" s="1062"/>
      <c r="F53" s="1062"/>
      <c r="G53" s="1062"/>
      <c r="H53" s="1062"/>
      <c r="I53" s="1062"/>
      <c r="J53" s="1062"/>
      <c r="K53" s="1062"/>
      <c r="L53" s="1062"/>
      <c r="M53" s="1062"/>
      <c r="N53" s="1062"/>
      <c r="O53" s="1062"/>
      <c r="P53" s="1063"/>
      <c r="Q53" s="1064"/>
      <c r="R53" s="1056"/>
      <c r="S53" s="1056"/>
      <c r="T53" s="1056"/>
      <c r="U53" s="1056"/>
      <c r="V53" s="1056"/>
      <c r="W53" s="1056"/>
      <c r="X53" s="1056"/>
      <c r="Y53" s="1056"/>
      <c r="Z53" s="1056"/>
      <c r="AA53" s="1056"/>
      <c r="AB53" s="1056"/>
      <c r="AC53" s="1056"/>
      <c r="AD53" s="1056"/>
      <c r="AE53" s="1065"/>
      <c r="AF53" s="1066"/>
      <c r="AG53" s="1067"/>
      <c r="AH53" s="1067"/>
      <c r="AI53" s="1067"/>
      <c r="AJ53" s="1068"/>
      <c r="AK53" s="1055"/>
      <c r="AL53" s="1056"/>
      <c r="AM53" s="1056"/>
      <c r="AN53" s="1056"/>
      <c r="AO53" s="1056"/>
      <c r="AP53" s="1056"/>
      <c r="AQ53" s="1056"/>
      <c r="AR53" s="1056"/>
      <c r="AS53" s="1056"/>
      <c r="AT53" s="1056"/>
      <c r="AU53" s="1056"/>
      <c r="AV53" s="1056"/>
      <c r="AW53" s="1056"/>
      <c r="AX53" s="1056"/>
      <c r="AY53" s="1056"/>
      <c r="AZ53" s="1057"/>
      <c r="BA53" s="1057"/>
      <c r="BB53" s="1057"/>
      <c r="BC53" s="1057"/>
      <c r="BD53" s="1057"/>
      <c r="BE53" s="1000"/>
      <c r="BF53" s="1000"/>
      <c r="BG53" s="1000"/>
      <c r="BH53" s="1000"/>
      <c r="BI53" s="1001"/>
      <c r="BJ53" s="228"/>
      <c r="BK53" s="228"/>
      <c r="BL53" s="228"/>
      <c r="BM53" s="228"/>
      <c r="BN53" s="228"/>
      <c r="BO53" s="237"/>
      <c r="BP53" s="237"/>
      <c r="BQ53" s="234">
        <v>47</v>
      </c>
      <c r="BR53" s="235"/>
      <c r="BS53" s="1023"/>
      <c r="BT53" s="1024"/>
      <c r="BU53" s="1024"/>
      <c r="BV53" s="1024"/>
      <c r="BW53" s="1024"/>
      <c r="BX53" s="1024"/>
      <c r="BY53" s="1024"/>
      <c r="BZ53" s="1024"/>
      <c r="CA53" s="1024"/>
      <c r="CB53" s="1024"/>
      <c r="CC53" s="1024"/>
      <c r="CD53" s="1024"/>
      <c r="CE53" s="1024"/>
      <c r="CF53" s="1024"/>
      <c r="CG53" s="1045"/>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ht="26.25" customHeight="1" x14ac:dyDescent="0.15">
      <c r="A54" s="234">
        <v>27</v>
      </c>
      <c r="B54" s="1061"/>
      <c r="C54" s="1062"/>
      <c r="D54" s="1062"/>
      <c r="E54" s="1062"/>
      <c r="F54" s="1062"/>
      <c r="G54" s="1062"/>
      <c r="H54" s="1062"/>
      <c r="I54" s="1062"/>
      <c r="J54" s="1062"/>
      <c r="K54" s="1062"/>
      <c r="L54" s="1062"/>
      <c r="M54" s="1062"/>
      <c r="N54" s="1062"/>
      <c r="O54" s="1062"/>
      <c r="P54" s="1063"/>
      <c r="Q54" s="1064"/>
      <c r="R54" s="1056"/>
      <c r="S54" s="1056"/>
      <c r="T54" s="1056"/>
      <c r="U54" s="1056"/>
      <c r="V54" s="1056"/>
      <c r="W54" s="1056"/>
      <c r="X54" s="1056"/>
      <c r="Y54" s="1056"/>
      <c r="Z54" s="1056"/>
      <c r="AA54" s="1056"/>
      <c r="AB54" s="1056"/>
      <c r="AC54" s="1056"/>
      <c r="AD54" s="1056"/>
      <c r="AE54" s="1065"/>
      <c r="AF54" s="1066"/>
      <c r="AG54" s="1067"/>
      <c r="AH54" s="1067"/>
      <c r="AI54" s="1067"/>
      <c r="AJ54" s="1068"/>
      <c r="AK54" s="1055"/>
      <c r="AL54" s="1056"/>
      <c r="AM54" s="1056"/>
      <c r="AN54" s="1056"/>
      <c r="AO54" s="1056"/>
      <c r="AP54" s="1056"/>
      <c r="AQ54" s="1056"/>
      <c r="AR54" s="1056"/>
      <c r="AS54" s="1056"/>
      <c r="AT54" s="1056"/>
      <c r="AU54" s="1056"/>
      <c r="AV54" s="1056"/>
      <c r="AW54" s="1056"/>
      <c r="AX54" s="1056"/>
      <c r="AY54" s="1056"/>
      <c r="AZ54" s="1057"/>
      <c r="BA54" s="1057"/>
      <c r="BB54" s="1057"/>
      <c r="BC54" s="1057"/>
      <c r="BD54" s="1057"/>
      <c r="BE54" s="1000"/>
      <c r="BF54" s="1000"/>
      <c r="BG54" s="1000"/>
      <c r="BH54" s="1000"/>
      <c r="BI54" s="1001"/>
      <c r="BJ54" s="228"/>
      <c r="BK54" s="228"/>
      <c r="BL54" s="228"/>
      <c r="BM54" s="228"/>
      <c r="BN54" s="228"/>
      <c r="BO54" s="237"/>
      <c r="BP54" s="237"/>
      <c r="BQ54" s="234">
        <v>48</v>
      </c>
      <c r="BR54" s="235"/>
      <c r="BS54" s="1023"/>
      <c r="BT54" s="1024"/>
      <c r="BU54" s="1024"/>
      <c r="BV54" s="1024"/>
      <c r="BW54" s="1024"/>
      <c r="BX54" s="1024"/>
      <c r="BY54" s="1024"/>
      <c r="BZ54" s="1024"/>
      <c r="CA54" s="1024"/>
      <c r="CB54" s="1024"/>
      <c r="CC54" s="1024"/>
      <c r="CD54" s="1024"/>
      <c r="CE54" s="1024"/>
      <c r="CF54" s="1024"/>
      <c r="CG54" s="1045"/>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ht="26.25" customHeight="1" x14ac:dyDescent="0.15">
      <c r="A55" s="234">
        <v>28</v>
      </c>
      <c r="B55" s="1061"/>
      <c r="C55" s="1062"/>
      <c r="D55" s="1062"/>
      <c r="E55" s="1062"/>
      <c r="F55" s="1062"/>
      <c r="G55" s="1062"/>
      <c r="H55" s="1062"/>
      <c r="I55" s="1062"/>
      <c r="J55" s="1062"/>
      <c r="K55" s="1062"/>
      <c r="L55" s="1062"/>
      <c r="M55" s="1062"/>
      <c r="N55" s="1062"/>
      <c r="O55" s="1062"/>
      <c r="P55" s="1063"/>
      <c r="Q55" s="1064"/>
      <c r="R55" s="1056"/>
      <c r="S55" s="1056"/>
      <c r="T55" s="1056"/>
      <c r="U55" s="1056"/>
      <c r="V55" s="1056"/>
      <c r="W55" s="1056"/>
      <c r="X55" s="1056"/>
      <c r="Y55" s="1056"/>
      <c r="Z55" s="1056"/>
      <c r="AA55" s="1056"/>
      <c r="AB55" s="1056"/>
      <c r="AC55" s="1056"/>
      <c r="AD55" s="1056"/>
      <c r="AE55" s="1065"/>
      <c r="AF55" s="1066"/>
      <c r="AG55" s="1067"/>
      <c r="AH55" s="1067"/>
      <c r="AI55" s="1067"/>
      <c r="AJ55" s="1068"/>
      <c r="AK55" s="1055"/>
      <c r="AL55" s="1056"/>
      <c r="AM55" s="1056"/>
      <c r="AN55" s="1056"/>
      <c r="AO55" s="1056"/>
      <c r="AP55" s="1056"/>
      <c r="AQ55" s="1056"/>
      <c r="AR55" s="1056"/>
      <c r="AS55" s="1056"/>
      <c r="AT55" s="1056"/>
      <c r="AU55" s="1056"/>
      <c r="AV55" s="1056"/>
      <c r="AW55" s="1056"/>
      <c r="AX55" s="1056"/>
      <c r="AY55" s="1056"/>
      <c r="AZ55" s="1057"/>
      <c r="BA55" s="1057"/>
      <c r="BB55" s="1057"/>
      <c r="BC55" s="1057"/>
      <c r="BD55" s="1057"/>
      <c r="BE55" s="1000"/>
      <c r="BF55" s="1000"/>
      <c r="BG55" s="1000"/>
      <c r="BH55" s="1000"/>
      <c r="BI55" s="1001"/>
      <c r="BJ55" s="228"/>
      <c r="BK55" s="228"/>
      <c r="BL55" s="228"/>
      <c r="BM55" s="228"/>
      <c r="BN55" s="228"/>
      <c r="BO55" s="237"/>
      <c r="BP55" s="237"/>
      <c r="BQ55" s="234">
        <v>49</v>
      </c>
      <c r="BR55" s="235"/>
      <c r="BS55" s="1023"/>
      <c r="BT55" s="1024"/>
      <c r="BU55" s="1024"/>
      <c r="BV55" s="1024"/>
      <c r="BW55" s="1024"/>
      <c r="BX55" s="1024"/>
      <c r="BY55" s="1024"/>
      <c r="BZ55" s="1024"/>
      <c r="CA55" s="1024"/>
      <c r="CB55" s="1024"/>
      <c r="CC55" s="1024"/>
      <c r="CD55" s="1024"/>
      <c r="CE55" s="1024"/>
      <c r="CF55" s="1024"/>
      <c r="CG55" s="1045"/>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ht="26.25" customHeight="1" x14ac:dyDescent="0.15">
      <c r="A56" s="234">
        <v>29</v>
      </c>
      <c r="B56" s="1061"/>
      <c r="C56" s="1062"/>
      <c r="D56" s="1062"/>
      <c r="E56" s="1062"/>
      <c r="F56" s="1062"/>
      <c r="G56" s="1062"/>
      <c r="H56" s="1062"/>
      <c r="I56" s="1062"/>
      <c r="J56" s="1062"/>
      <c r="K56" s="1062"/>
      <c r="L56" s="1062"/>
      <c r="M56" s="1062"/>
      <c r="N56" s="1062"/>
      <c r="O56" s="1062"/>
      <c r="P56" s="1063"/>
      <c r="Q56" s="1064"/>
      <c r="R56" s="1056"/>
      <c r="S56" s="1056"/>
      <c r="T56" s="1056"/>
      <c r="U56" s="1056"/>
      <c r="V56" s="1056"/>
      <c r="W56" s="1056"/>
      <c r="X56" s="1056"/>
      <c r="Y56" s="1056"/>
      <c r="Z56" s="1056"/>
      <c r="AA56" s="1056"/>
      <c r="AB56" s="1056"/>
      <c r="AC56" s="1056"/>
      <c r="AD56" s="1056"/>
      <c r="AE56" s="1065"/>
      <c r="AF56" s="1066"/>
      <c r="AG56" s="1067"/>
      <c r="AH56" s="1067"/>
      <c r="AI56" s="1067"/>
      <c r="AJ56" s="1068"/>
      <c r="AK56" s="1055"/>
      <c r="AL56" s="1056"/>
      <c r="AM56" s="1056"/>
      <c r="AN56" s="1056"/>
      <c r="AO56" s="1056"/>
      <c r="AP56" s="1056"/>
      <c r="AQ56" s="1056"/>
      <c r="AR56" s="1056"/>
      <c r="AS56" s="1056"/>
      <c r="AT56" s="1056"/>
      <c r="AU56" s="1056"/>
      <c r="AV56" s="1056"/>
      <c r="AW56" s="1056"/>
      <c r="AX56" s="1056"/>
      <c r="AY56" s="1056"/>
      <c r="AZ56" s="1057"/>
      <c r="BA56" s="1057"/>
      <c r="BB56" s="1057"/>
      <c r="BC56" s="1057"/>
      <c r="BD56" s="1057"/>
      <c r="BE56" s="1000"/>
      <c r="BF56" s="1000"/>
      <c r="BG56" s="1000"/>
      <c r="BH56" s="1000"/>
      <c r="BI56" s="1001"/>
      <c r="BJ56" s="228"/>
      <c r="BK56" s="228"/>
      <c r="BL56" s="228"/>
      <c r="BM56" s="228"/>
      <c r="BN56" s="228"/>
      <c r="BO56" s="237"/>
      <c r="BP56" s="237"/>
      <c r="BQ56" s="234">
        <v>50</v>
      </c>
      <c r="BR56" s="235"/>
      <c r="BS56" s="1023"/>
      <c r="BT56" s="1024"/>
      <c r="BU56" s="1024"/>
      <c r="BV56" s="1024"/>
      <c r="BW56" s="1024"/>
      <c r="BX56" s="1024"/>
      <c r="BY56" s="1024"/>
      <c r="BZ56" s="1024"/>
      <c r="CA56" s="1024"/>
      <c r="CB56" s="1024"/>
      <c r="CC56" s="1024"/>
      <c r="CD56" s="1024"/>
      <c r="CE56" s="1024"/>
      <c r="CF56" s="1024"/>
      <c r="CG56" s="1045"/>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ht="26.25" customHeight="1" x14ac:dyDescent="0.15">
      <c r="A57" s="234">
        <v>30</v>
      </c>
      <c r="B57" s="1061"/>
      <c r="C57" s="1062"/>
      <c r="D57" s="1062"/>
      <c r="E57" s="1062"/>
      <c r="F57" s="1062"/>
      <c r="G57" s="1062"/>
      <c r="H57" s="1062"/>
      <c r="I57" s="1062"/>
      <c r="J57" s="1062"/>
      <c r="K57" s="1062"/>
      <c r="L57" s="1062"/>
      <c r="M57" s="1062"/>
      <c r="N57" s="1062"/>
      <c r="O57" s="1062"/>
      <c r="P57" s="1063"/>
      <c r="Q57" s="1064"/>
      <c r="R57" s="1056"/>
      <c r="S57" s="1056"/>
      <c r="T57" s="1056"/>
      <c r="U57" s="1056"/>
      <c r="V57" s="1056"/>
      <c r="W57" s="1056"/>
      <c r="X57" s="1056"/>
      <c r="Y57" s="1056"/>
      <c r="Z57" s="1056"/>
      <c r="AA57" s="1056"/>
      <c r="AB57" s="1056"/>
      <c r="AC57" s="1056"/>
      <c r="AD57" s="1056"/>
      <c r="AE57" s="1065"/>
      <c r="AF57" s="1066"/>
      <c r="AG57" s="1067"/>
      <c r="AH57" s="1067"/>
      <c r="AI57" s="1067"/>
      <c r="AJ57" s="1068"/>
      <c r="AK57" s="1055"/>
      <c r="AL57" s="1056"/>
      <c r="AM57" s="1056"/>
      <c r="AN57" s="1056"/>
      <c r="AO57" s="1056"/>
      <c r="AP57" s="1056"/>
      <c r="AQ57" s="1056"/>
      <c r="AR57" s="1056"/>
      <c r="AS57" s="1056"/>
      <c r="AT57" s="1056"/>
      <c r="AU57" s="1056"/>
      <c r="AV57" s="1056"/>
      <c r="AW57" s="1056"/>
      <c r="AX57" s="1056"/>
      <c r="AY57" s="1056"/>
      <c r="AZ57" s="1057"/>
      <c r="BA57" s="1057"/>
      <c r="BB57" s="1057"/>
      <c r="BC57" s="1057"/>
      <c r="BD57" s="1057"/>
      <c r="BE57" s="1000"/>
      <c r="BF57" s="1000"/>
      <c r="BG57" s="1000"/>
      <c r="BH57" s="1000"/>
      <c r="BI57" s="1001"/>
      <c r="BJ57" s="228"/>
      <c r="BK57" s="228"/>
      <c r="BL57" s="228"/>
      <c r="BM57" s="228"/>
      <c r="BN57" s="228"/>
      <c r="BO57" s="237"/>
      <c r="BP57" s="237"/>
      <c r="BQ57" s="234">
        <v>51</v>
      </c>
      <c r="BR57" s="235"/>
      <c r="BS57" s="1023"/>
      <c r="BT57" s="1024"/>
      <c r="BU57" s="1024"/>
      <c r="BV57" s="1024"/>
      <c r="BW57" s="1024"/>
      <c r="BX57" s="1024"/>
      <c r="BY57" s="1024"/>
      <c r="BZ57" s="1024"/>
      <c r="CA57" s="1024"/>
      <c r="CB57" s="1024"/>
      <c r="CC57" s="1024"/>
      <c r="CD57" s="1024"/>
      <c r="CE57" s="1024"/>
      <c r="CF57" s="1024"/>
      <c r="CG57" s="1045"/>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ht="26.25" customHeight="1" x14ac:dyDescent="0.15">
      <c r="A58" s="234">
        <v>31</v>
      </c>
      <c r="B58" s="1061"/>
      <c r="C58" s="1062"/>
      <c r="D58" s="1062"/>
      <c r="E58" s="1062"/>
      <c r="F58" s="1062"/>
      <c r="G58" s="1062"/>
      <c r="H58" s="1062"/>
      <c r="I58" s="1062"/>
      <c r="J58" s="1062"/>
      <c r="K58" s="1062"/>
      <c r="L58" s="1062"/>
      <c r="M58" s="1062"/>
      <c r="N58" s="1062"/>
      <c r="O58" s="1062"/>
      <c r="P58" s="1063"/>
      <c r="Q58" s="1064"/>
      <c r="R58" s="1056"/>
      <c r="S58" s="1056"/>
      <c r="T58" s="1056"/>
      <c r="U58" s="1056"/>
      <c r="V58" s="1056"/>
      <c r="W58" s="1056"/>
      <c r="X58" s="1056"/>
      <c r="Y58" s="1056"/>
      <c r="Z58" s="1056"/>
      <c r="AA58" s="1056"/>
      <c r="AB58" s="1056"/>
      <c r="AC58" s="1056"/>
      <c r="AD58" s="1056"/>
      <c r="AE58" s="1065"/>
      <c r="AF58" s="1066"/>
      <c r="AG58" s="1067"/>
      <c r="AH58" s="1067"/>
      <c r="AI58" s="1067"/>
      <c r="AJ58" s="1068"/>
      <c r="AK58" s="1055"/>
      <c r="AL58" s="1056"/>
      <c r="AM58" s="1056"/>
      <c r="AN58" s="1056"/>
      <c r="AO58" s="1056"/>
      <c r="AP58" s="1056"/>
      <c r="AQ58" s="1056"/>
      <c r="AR58" s="1056"/>
      <c r="AS58" s="1056"/>
      <c r="AT58" s="1056"/>
      <c r="AU58" s="1056"/>
      <c r="AV58" s="1056"/>
      <c r="AW58" s="1056"/>
      <c r="AX58" s="1056"/>
      <c r="AY58" s="1056"/>
      <c r="AZ58" s="1057"/>
      <c r="BA58" s="1057"/>
      <c r="BB58" s="1057"/>
      <c r="BC58" s="1057"/>
      <c r="BD58" s="1057"/>
      <c r="BE58" s="1000"/>
      <c r="BF58" s="1000"/>
      <c r="BG58" s="1000"/>
      <c r="BH58" s="1000"/>
      <c r="BI58" s="1001"/>
      <c r="BJ58" s="228"/>
      <c r="BK58" s="228"/>
      <c r="BL58" s="228"/>
      <c r="BM58" s="228"/>
      <c r="BN58" s="228"/>
      <c r="BO58" s="237"/>
      <c r="BP58" s="237"/>
      <c r="BQ58" s="234">
        <v>52</v>
      </c>
      <c r="BR58" s="235"/>
      <c r="BS58" s="1023"/>
      <c r="BT58" s="1024"/>
      <c r="BU58" s="1024"/>
      <c r="BV58" s="1024"/>
      <c r="BW58" s="1024"/>
      <c r="BX58" s="1024"/>
      <c r="BY58" s="1024"/>
      <c r="BZ58" s="1024"/>
      <c r="CA58" s="1024"/>
      <c r="CB58" s="1024"/>
      <c r="CC58" s="1024"/>
      <c r="CD58" s="1024"/>
      <c r="CE58" s="1024"/>
      <c r="CF58" s="1024"/>
      <c r="CG58" s="1045"/>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ht="26.25" customHeight="1" x14ac:dyDescent="0.15">
      <c r="A59" s="234">
        <v>32</v>
      </c>
      <c r="B59" s="1061"/>
      <c r="C59" s="1062"/>
      <c r="D59" s="1062"/>
      <c r="E59" s="1062"/>
      <c r="F59" s="1062"/>
      <c r="G59" s="1062"/>
      <c r="H59" s="1062"/>
      <c r="I59" s="1062"/>
      <c r="J59" s="1062"/>
      <c r="K59" s="1062"/>
      <c r="L59" s="1062"/>
      <c r="M59" s="1062"/>
      <c r="N59" s="1062"/>
      <c r="O59" s="1062"/>
      <c r="P59" s="1063"/>
      <c r="Q59" s="1064"/>
      <c r="R59" s="1056"/>
      <c r="S59" s="1056"/>
      <c r="T59" s="1056"/>
      <c r="U59" s="1056"/>
      <c r="V59" s="1056"/>
      <c r="W59" s="1056"/>
      <c r="X59" s="1056"/>
      <c r="Y59" s="1056"/>
      <c r="Z59" s="1056"/>
      <c r="AA59" s="1056"/>
      <c r="AB59" s="1056"/>
      <c r="AC59" s="1056"/>
      <c r="AD59" s="1056"/>
      <c r="AE59" s="1065"/>
      <c r="AF59" s="1066"/>
      <c r="AG59" s="1067"/>
      <c r="AH59" s="1067"/>
      <c r="AI59" s="1067"/>
      <c r="AJ59" s="1068"/>
      <c r="AK59" s="1055"/>
      <c r="AL59" s="1056"/>
      <c r="AM59" s="1056"/>
      <c r="AN59" s="1056"/>
      <c r="AO59" s="1056"/>
      <c r="AP59" s="1056"/>
      <c r="AQ59" s="1056"/>
      <c r="AR59" s="1056"/>
      <c r="AS59" s="1056"/>
      <c r="AT59" s="1056"/>
      <c r="AU59" s="1056"/>
      <c r="AV59" s="1056"/>
      <c r="AW59" s="1056"/>
      <c r="AX59" s="1056"/>
      <c r="AY59" s="1056"/>
      <c r="AZ59" s="1057"/>
      <c r="BA59" s="1057"/>
      <c r="BB59" s="1057"/>
      <c r="BC59" s="1057"/>
      <c r="BD59" s="1057"/>
      <c r="BE59" s="1000"/>
      <c r="BF59" s="1000"/>
      <c r="BG59" s="1000"/>
      <c r="BH59" s="1000"/>
      <c r="BI59" s="1001"/>
      <c r="BJ59" s="228"/>
      <c r="BK59" s="228"/>
      <c r="BL59" s="228"/>
      <c r="BM59" s="228"/>
      <c r="BN59" s="228"/>
      <c r="BO59" s="237"/>
      <c r="BP59" s="237"/>
      <c r="BQ59" s="234">
        <v>53</v>
      </c>
      <c r="BR59" s="235"/>
      <c r="BS59" s="1023"/>
      <c r="BT59" s="1024"/>
      <c r="BU59" s="1024"/>
      <c r="BV59" s="1024"/>
      <c r="BW59" s="1024"/>
      <c r="BX59" s="1024"/>
      <c r="BY59" s="1024"/>
      <c r="BZ59" s="1024"/>
      <c r="CA59" s="1024"/>
      <c r="CB59" s="1024"/>
      <c r="CC59" s="1024"/>
      <c r="CD59" s="1024"/>
      <c r="CE59" s="1024"/>
      <c r="CF59" s="1024"/>
      <c r="CG59" s="1045"/>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ht="26.25" customHeight="1" x14ac:dyDescent="0.15">
      <c r="A60" s="234">
        <v>33</v>
      </c>
      <c r="B60" s="1061"/>
      <c r="C60" s="1062"/>
      <c r="D60" s="1062"/>
      <c r="E60" s="1062"/>
      <c r="F60" s="1062"/>
      <c r="G60" s="1062"/>
      <c r="H60" s="1062"/>
      <c r="I60" s="1062"/>
      <c r="J60" s="1062"/>
      <c r="K60" s="1062"/>
      <c r="L60" s="1062"/>
      <c r="M60" s="1062"/>
      <c r="N60" s="1062"/>
      <c r="O60" s="1062"/>
      <c r="P60" s="1063"/>
      <c r="Q60" s="1064"/>
      <c r="R60" s="1056"/>
      <c r="S60" s="1056"/>
      <c r="T60" s="1056"/>
      <c r="U60" s="1056"/>
      <c r="V60" s="1056"/>
      <c r="W60" s="1056"/>
      <c r="X60" s="1056"/>
      <c r="Y60" s="1056"/>
      <c r="Z60" s="1056"/>
      <c r="AA60" s="1056"/>
      <c r="AB60" s="1056"/>
      <c r="AC60" s="1056"/>
      <c r="AD60" s="1056"/>
      <c r="AE60" s="1065"/>
      <c r="AF60" s="1066"/>
      <c r="AG60" s="1067"/>
      <c r="AH60" s="1067"/>
      <c r="AI60" s="1067"/>
      <c r="AJ60" s="1068"/>
      <c r="AK60" s="1055"/>
      <c r="AL60" s="1056"/>
      <c r="AM60" s="1056"/>
      <c r="AN60" s="1056"/>
      <c r="AO60" s="1056"/>
      <c r="AP60" s="1056"/>
      <c r="AQ60" s="1056"/>
      <c r="AR60" s="1056"/>
      <c r="AS60" s="1056"/>
      <c r="AT60" s="1056"/>
      <c r="AU60" s="1056"/>
      <c r="AV60" s="1056"/>
      <c r="AW60" s="1056"/>
      <c r="AX60" s="1056"/>
      <c r="AY60" s="1056"/>
      <c r="AZ60" s="1057"/>
      <c r="BA60" s="1057"/>
      <c r="BB60" s="1057"/>
      <c r="BC60" s="1057"/>
      <c r="BD60" s="1057"/>
      <c r="BE60" s="1000"/>
      <c r="BF60" s="1000"/>
      <c r="BG60" s="1000"/>
      <c r="BH60" s="1000"/>
      <c r="BI60" s="1001"/>
      <c r="BJ60" s="228"/>
      <c r="BK60" s="228"/>
      <c r="BL60" s="228"/>
      <c r="BM60" s="228"/>
      <c r="BN60" s="228"/>
      <c r="BO60" s="237"/>
      <c r="BP60" s="237"/>
      <c r="BQ60" s="234">
        <v>54</v>
      </c>
      <c r="BR60" s="235"/>
      <c r="BS60" s="1023"/>
      <c r="BT60" s="1024"/>
      <c r="BU60" s="1024"/>
      <c r="BV60" s="1024"/>
      <c r="BW60" s="1024"/>
      <c r="BX60" s="1024"/>
      <c r="BY60" s="1024"/>
      <c r="BZ60" s="1024"/>
      <c r="CA60" s="1024"/>
      <c r="CB60" s="1024"/>
      <c r="CC60" s="1024"/>
      <c r="CD60" s="1024"/>
      <c r="CE60" s="1024"/>
      <c r="CF60" s="1024"/>
      <c r="CG60" s="1045"/>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ht="26.25" customHeight="1" thickBot="1" x14ac:dyDescent="0.2">
      <c r="A61" s="234">
        <v>34</v>
      </c>
      <c r="B61" s="1061"/>
      <c r="C61" s="1062"/>
      <c r="D61" s="1062"/>
      <c r="E61" s="1062"/>
      <c r="F61" s="1062"/>
      <c r="G61" s="1062"/>
      <c r="H61" s="1062"/>
      <c r="I61" s="1062"/>
      <c r="J61" s="1062"/>
      <c r="K61" s="1062"/>
      <c r="L61" s="1062"/>
      <c r="M61" s="1062"/>
      <c r="N61" s="1062"/>
      <c r="O61" s="1062"/>
      <c r="P61" s="1063"/>
      <c r="Q61" s="1064"/>
      <c r="R61" s="1056"/>
      <c r="S61" s="1056"/>
      <c r="T61" s="1056"/>
      <c r="U61" s="1056"/>
      <c r="V61" s="1056"/>
      <c r="W61" s="1056"/>
      <c r="X61" s="1056"/>
      <c r="Y61" s="1056"/>
      <c r="Z61" s="1056"/>
      <c r="AA61" s="1056"/>
      <c r="AB61" s="1056"/>
      <c r="AC61" s="1056"/>
      <c r="AD61" s="1056"/>
      <c r="AE61" s="1065"/>
      <c r="AF61" s="1066"/>
      <c r="AG61" s="1067"/>
      <c r="AH61" s="1067"/>
      <c r="AI61" s="1067"/>
      <c r="AJ61" s="1068"/>
      <c r="AK61" s="1055"/>
      <c r="AL61" s="1056"/>
      <c r="AM61" s="1056"/>
      <c r="AN61" s="1056"/>
      <c r="AO61" s="1056"/>
      <c r="AP61" s="1056"/>
      <c r="AQ61" s="1056"/>
      <c r="AR61" s="1056"/>
      <c r="AS61" s="1056"/>
      <c r="AT61" s="1056"/>
      <c r="AU61" s="1056"/>
      <c r="AV61" s="1056"/>
      <c r="AW61" s="1056"/>
      <c r="AX61" s="1056"/>
      <c r="AY61" s="1056"/>
      <c r="AZ61" s="1057"/>
      <c r="BA61" s="1057"/>
      <c r="BB61" s="1057"/>
      <c r="BC61" s="1057"/>
      <c r="BD61" s="1057"/>
      <c r="BE61" s="1000"/>
      <c r="BF61" s="1000"/>
      <c r="BG61" s="1000"/>
      <c r="BH61" s="1000"/>
      <c r="BI61" s="1001"/>
      <c r="BJ61" s="228"/>
      <c r="BK61" s="228"/>
      <c r="BL61" s="228"/>
      <c r="BM61" s="228"/>
      <c r="BN61" s="228"/>
      <c r="BO61" s="237"/>
      <c r="BP61" s="237"/>
      <c r="BQ61" s="234">
        <v>55</v>
      </c>
      <c r="BR61" s="235"/>
      <c r="BS61" s="1023"/>
      <c r="BT61" s="1024"/>
      <c r="BU61" s="1024"/>
      <c r="BV61" s="1024"/>
      <c r="BW61" s="1024"/>
      <c r="BX61" s="1024"/>
      <c r="BY61" s="1024"/>
      <c r="BZ61" s="1024"/>
      <c r="CA61" s="1024"/>
      <c r="CB61" s="1024"/>
      <c r="CC61" s="1024"/>
      <c r="CD61" s="1024"/>
      <c r="CE61" s="1024"/>
      <c r="CF61" s="1024"/>
      <c r="CG61" s="1045"/>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ht="26.25" customHeight="1" x14ac:dyDescent="0.15">
      <c r="A62" s="234">
        <v>35</v>
      </c>
      <c r="B62" s="1061"/>
      <c r="C62" s="1062"/>
      <c r="D62" s="1062"/>
      <c r="E62" s="1062"/>
      <c r="F62" s="1062"/>
      <c r="G62" s="1062"/>
      <c r="H62" s="1062"/>
      <c r="I62" s="1062"/>
      <c r="J62" s="1062"/>
      <c r="K62" s="1062"/>
      <c r="L62" s="1062"/>
      <c r="M62" s="1062"/>
      <c r="N62" s="1062"/>
      <c r="O62" s="1062"/>
      <c r="P62" s="1063"/>
      <c r="Q62" s="1064"/>
      <c r="R62" s="1056"/>
      <c r="S62" s="1056"/>
      <c r="T62" s="1056"/>
      <c r="U62" s="1056"/>
      <c r="V62" s="1056"/>
      <c r="W62" s="1056"/>
      <c r="X62" s="1056"/>
      <c r="Y62" s="1056"/>
      <c r="Z62" s="1056"/>
      <c r="AA62" s="1056"/>
      <c r="AB62" s="1056"/>
      <c r="AC62" s="1056"/>
      <c r="AD62" s="1056"/>
      <c r="AE62" s="1065"/>
      <c r="AF62" s="1066"/>
      <c r="AG62" s="1067"/>
      <c r="AH62" s="1067"/>
      <c r="AI62" s="1067"/>
      <c r="AJ62" s="1068"/>
      <c r="AK62" s="1055"/>
      <c r="AL62" s="1056"/>
      <c r="AM62" s="1056"/>
      <c r="AN62" s="1056"/>
      <c r="AO62" s="1056"/>
      <c r="AP62" s="1056"/>
      <c r="AQ62" s="1056"/>
      <c r="AR62" s="1056"/>
      <c r="AS62" s="1056"/>
      <c r="AT62" s="1056"/>
      <c r="AU62" s="1056"/>
      <c r="AV62" s="1056"/>
      <c r="AW62" s="1056"/>
      <c r="AX62" s="1056"/>
      <c r="AY62" s="1056"/>
      <c r="AZ62" s="1057"/>
      <c r="BA62" s="1057"/>
      <c r="BB62" s="1057"/>
      <c r="BC62" s="1057"/>
      <c r="BD62" s="1057"/>
      <c r="BE62" s="1000"/>
      <c r="BF62" s="1000"/>
      <c r="BG62" s="1000"/>
      <c r="BH62" s="1000"/>
      <c r="BI62" s="1001"/>
      <c r="BJ62" s="1058" t="s">
        <v>409</v>
      </c>
      <c r="BK62" s="1059"/>
      <c r="BL62" s="1059"/>
      <c r="BM62" s="1059"/>
      <c r="BN62" s="1060"/>
      <c r="BO62" s="237"/>
      <c r="BP62" s="237"/>
      <c r="BQ62" s="234">
        <v>56</v>
      </c>
      <c r="BR62" s="235"/>
      <c r="BS62" s="1023"/>
      <c r="BT62" s="1024"/>
      <c r="BU62" s="1024"/>
      <c r="BV62" s="1024"/>
      <c r="BW62" s="1024"/>
      <c r="BX62" s="1024"/>
      <c r="BY62" s="1024"/>
      <c r="BZ62" s="1024"/>
      <c r="CA62" s="1024"/>
      <c r="CB62" s="1024"/>
      <c r="CC62" s="1024"/>
      <c r="CD62" s="1024"/>
      <c r="CE62" s="1024"/>
      <c r="CF62" s="1024"/>
      <c r="CG62" s="1045"/>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ht="26.25" customHeight="1" thickBot="1" x14ac:dyDescent="0.2">
      <c r="A63" s="236" t="s">
        <v>387</v>
      </c>
      <c r="B63" s="965" t="s">
        <v>410</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51"/>
      <c r="AF63" s="1052">
        <v>3081</v>
      </c>
      <c r="AG63" s="987"/>
      <c r="AH63" s="987"/>
      <c r="AI63" s="987"/>
      <c r="AJ63" s="1053"/>
      <c r="AK63" s="1054"/>
      <c r="AL63" s="991"/>
      <c r="AM63" s="991"/>
      <c r="AN63" s="991"/>
      <c r="AO63" s="991"/>
      <c r="AP63" s="987">
        <f>SUM(AP31:AT33)</f>
        <v>8509</v>
      </c>
      <c r="AQ63" s="987"/>
      <c r="AR63" s="987"/>
      <c r="AS63" s="987"/>
      <c r="AT63" s="987"/>
      <c r="AU63" s="987">
        <f>SUM(AU31:AY33)</f>
        <v>1233</v>
      </c>
      <c r="AV63" s="987"/>
      <c r="AW63" s="987"/>
      <c r="AX63" s="987"/>
      <c r="AY63" s="987"/>
      <c r="AZ63" s="1048"/>
      <c r="BA63" s="1048"/>
      <c r="BB63" s="1048"/>
      <c r="BC63" s="1048"/>
      <c r="BD63" s="1048"/>
      <c r="BE63" s="988"/>
      <c r="BF63" s="988"/>
      <c r="BG63" s="988"/>
      <c r="BH63" s="988"/>
      <c r="BI63" s="989"/>
      <c r="BJ63" s="1049" t="s">
        <v>129</v>
      </c>
      <c r="BK63" s="981"/>
      <c r="BL63" s="981"/>
      <c r="BM63" s="981"/>
      <c r="BN63" s="1050"/>
      <c r="BO63" s="237"/>
      <c r="BP63" s="237"/>
      <c r="BQ63" s="234">
        <v>57</v>
      </c>
      <c r="BR63" s="235"/>
      <c r="BS63" s="1023"/>
      <c r="BT63" s="1024"/>
      <c r="BU63" s="1024"/>
      <c r="BV63" s="1024"/>
      <c r="BW63" s="1024"/>
      <c r="BX63" s="1024"/>
      <c r="BY63" s="1024"/>
      <c r="BZ63" s="1024"/>
      <c r="CA63" s="1024"/>
      <c r="CB63" s="1024"/>
      <c r="CC63" s="1024"/>
      <c r="CD63" s="1024"/>
      <c r="CE63" s="1024"/>
      <c r="CF63" s="1024"/>
      <c r="CG63" s="1045"/>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3"/>
      <c r="BT64" s="1024"/>
      <c r="BU64" s="1024"/>
      <c r="BV64" s="1024"/>
      <c r="BW64" s="1024"/>
      <c r="BX64" s="1024"/>
      <c r="BY64" s="1024"/>
      <c r="BZ64" s="1024"/>
      <c r="CA64" s="1024"/>
      <c r="CB64" s="1024"/>
      <c r="CC64" s="1024"/>
      <c r="CD64" s="1024"/>
      <c r="CE64" s="1024"/>
      <c r="CF64" s="1024"/>
      <c r="CG64" s="1045"/>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ht="26.25" customHeight="1" thickBot="1" x14ac:dyDescent="0.2">
      <c r="A65" s="228" t="s">
        <v>411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3"/>
      <c r="BT65" s="1024"/>
      <c r="BU65" s="1024"/>
      <c r="BV65" s="1024"/>
      <c r="BW65" s="1024"/>
      <c r="BX65" s="1024"/>
      <c r="BY65" s="1024"/>
      <c r="BZ65" s="1024"/>
      <c r="CA65" s="1024"/>
      <c r="CB65" s="1024"/>
      <c r="CC65" s="1024"/>
      <c r="CD65" s="1024"/>
      <c r="CE65" s="1024"/>
      <c r="CF65" s="1024"/>
      <c r="CG65" s="1045"/>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ht="26.25" customHeight="1" x14ac:dyDescent="0.15">
      <c r="A66" s="1026" t="s">
        <v>412</v>
      </c>
      <c r="B66" s="1027"/>
      <c r="C66" s="1027"/>
      <c r="D66" s="1027"/>
      <c r="E66" s="1027"/>
      <c r="F66" s="1027"/>
      <c r="G66" s="1027"/>
      <c r="H66" s="1027"/>
      <c r="I66" s="1027"/>
      <c r="J66" s="1027"/>
      <c r="K66" s="1027"/>
      <c r="L66" s="1027"/>
      <c r="M66" s="1027"/>
      <c r="N66" s="1027"/>
      <c r="O66" s="1027"/>
      <c r="P66" s="1028"/>
      <c r="Q66" s="1032" t="s">
        <v>413</v>
      </c>
      <c r="R66" s="1033"/>
      <c r="S66" s="1033"/>
      <c r="T66" s="1033"/>
      <c r="U66" s="1034"/>
      <c r="V66" s="1032" t="s">
        <v>392</v>
      </c>
      <c r="W66" s="1033"/>
      <c r="X66" s="1033"/>
      <c r="Y66" s="1033"/>
      <c r="Z66" s="1034"/>
      <c r="AA66" s="1032" t="s">
        <v>393</v>
      </c>
      <c r="AB66" s="1033"/>
      <c r="AC66" s="1033"/>
      <c r="AD66" s="1033"/>
      <c r="AE66" s="1034"/>
      <c r="AF66" s="1038" t="s">
        <v>394</v>
      </c>
      <c r="AG66" s="1039"/>
      <c r="AH66" s="1039"/>
      <c r="AI66" s="1039"/>
      <c r="AJ66" s="1040"/>
      <c r="AK66" s="1032" t="s">
        <v>395</v>
      </c>
      <c r="AL66" s="1027"/>
      <c r="AM66" s="1027"/>
      <c r="AN66" s="1027"/>
      <c r="AO66" s="1028"/>
      <c r="AP66" s="1032" t="s">
        <v>414</v>
      </c>
      <c r="AQ66" s="1033"/>
      <c r="AR66" s="1033"/>
      <c r="AS66" s="1033"/>
      <c r="AT66" s="1034"/>
      <c r="AU66" s="1032" t="s">
        <v>415</v>
      </c>
      <c r="AV66" s="1033"/>
      <c r="AW66" s="1033"/>
      <c r="AX66" s="1033"/>
      <c r="AY66" s="1034"/>
      <c r="AZ66" s="1032" t="s">
        <v>375</v>
      </c>
      <c r="BA66" s="1033"/>
      <c r="BB66" s="1033"/>
      <c r="BC66" s="1033"/>
      <c r="BD66" s="1046"/>
      <c r="BE66" s="237"/>
      <c r="BF66" s="237"/>
      <c r="BG66" s="237"/>
      <c r="BH66" s="237"/>
      <c r="BI66" s="237"/>
      <c r="BJ66" s="237"/>
      <c r="BK66" s="237"/>
      <c r="BL66" s="237"/>
      <c r="BM66" s="237"/>
      <c r="BN66" s="237"/>
      <c r="BO66" s="237"/>
      <c r="BP66" s="237"/>
      <c r="BQ66" s="234">
        <v>60</v>
      </c>
      <c r="BR66" s="239"/>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26"/>
    </row>
    <row r="67" spans="1:13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7"/>
      <c r="BE67" s="237"/>
      <c r="BF67" s="237"/>
      <c r="BG67" s="237"/>
      <c r="BH67" s="237"/>
      <c r="BI67" s="237"/>
      <c r="BJ67" s="237"/>
      <c r="BK67" s="237"/>
      <c r="BL67" s="237"/>
      <c r="BM67" s="237"/>
      <c r="BN67" s="237"/>
      <c r="BO67" s="237"/>
      <c r="BP67" s="237"/>
      <c r="BQ67" s="234">
        <v>61</v>
      </c>
      <c r="BR67" s="239"/>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26"/>
    </row>
    <row r="68" spans="1:131" ht="26.25" customHeight="1" thickTop="1" x14ac:dyDescent="0.15">
      <c r="A68" s="232">
        <v>1</v>
      </c>
      <c r="B68" s="1013" t="s">
        <v>573</v>
      </c>
      <c r="C68" s="1014"/>
      <c r="D68" s="1014"/>
      <c r="E68" s="1014"/>
      <c r="F68" s="1014"/>
      <c r="G68" s="1014"/>
      <c r="H68" s="1014"/>
      <c r="I68" s="1014"/>
      <c r="J68" s="1014"/>
      <c r="K68" s="1014"/>
      <c r="L68" s="1014"/>
      <c r="M68" s="1014"/>
      <c r="N68" s="1014"/>
      <c r="O68" s="1014"/>
      <c r="P68" s="1015"/>
      <c r="Q68" s="1016">
        <v>2508</v>
      </c>
      <c r="R68" s="1010"/>
      <c r="S68" s="1010"/>
      <c r="T68" s="1010"/>
      <c r="U68" s="1010"/>
      <c r="V68" s="1010">
        <v>2487</v>
      </c>
      <c r="W68" s="1010"/>
      <c r="X68" s="1010"/>
      <c r="Y68" s="1010"/>
      <c r="Z68" s="1010"/>
      <c r="AA68" s="1010">
        <f>Q68-V68</f>
        <v>21</v>
      </c>
      <c r="AB68" s="1010"/>
      <c r="AC68" s="1010"/>
      <c r="AD68" s="1010"/>
      <c r="AE68" s="1010"/>
      <c r="AF68" s="1017">
        <v>21</v>
      </c>
      <c r="AG68" s="1018"/>
      <c r="AH68" s="1018"/>
      <c r="AI68" s="1018"/>
      <c r="AJ68" s="1019"/>
      <c r="AK68" s="1010">
        <v>41</v>
      </c>
      <c r="AL68" s="1010"/>
      <c r="AM68" s="1010"/>
      <c r="AN68" s="1010"/>
      <c r="AO68" s="1010"/>
      <c r="AP68" s="1010">
        <v>380</v>
      </c>
      <c r="AQ68" s="1010"/>
      <c r="AR68" s="1010"/>
      <c r="AS68" s="1010"/>
      <c r="AT68" s="1010"/>
      <c r="AU68" s="1010">
        <v>186</v>
      </c>
      <c r="AV68" s="1010"/>
      <c r="AW68" s="1010"/>
      <c r="AX68" s="1010"/>
      <c r="AY68" s="1010"/>
      <c r="AZ68" s="1011"/>
      <c r="BA68" s="1011"/>
      <c r="BB68" s="1011"/>
      <c r="BC68" s="1011"/>
      <c r="BD68" s="1012"/>
      <c r="BE68" s="237"/>
      <c r="BF68" s="237"/>
      <c r="BG68" s="237"/>
      <c r="BH68" s="237"/>
      <c r="BI68" s="237"/>
      <c r="BJ68" s="237"/>
      <c r="BK68" s="237"/>
      <c r="BL68" s="237"/>
      <c r="BM68" s="237"/>
      <c r="BN68" s="237"/>
      <c r="BO68" s="237"/>
      <c r="BP68" s="237"/>
      <c r="BQ68" s="234">
        <v>62</v>
      </c>
      <c r="BR68" s="239"/>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26"/>
    </row>
    <row r="69" spans="1:131" ht="26.25" customHeight="1" x14ac:dyDescent="0.15">
      <c r="A69" s="234">
        <v>2</v>
      </c>
      <c r="B69" s="1002" t="s">
        <v>578</v>
      </c>
      <c r="C69" s="1003"/>
      <c r="D69" s="1003"/>
      <c r="E69" s="1003"/>
      <c r="F69" s="1003"/>
      <c r="G69" s="1003"/>
      <c r="H69" s="1003"/>
      <c r="I69" s="1003"/>
      <c r="J69" s="1003"/>
      <c r="K69" s="1003"/>
      <c r="L69" s="1003"/>
      <c r="M69" s="1003"/>
      <c r="N69" s="1003"/>
      <c r="O69" s="1003"/>
      <c r="P69" s="1004"/>
      <c r="Q69" s="1005">
        <v>10978</v>
      </c>
      <c r="R69" s="999"/>
      <c r="S69" s="999"/>
      <c r="T69" s="999"/>
      <c r="U69" s="999"/>
      <c r="V69" s="999">
        <v>10532</v>
      </c>
      <c r="W69" s="999"/>
      <c r="X69" s="999"/>
      <c r="Y69" s="999"/>
      <c r="Z69" s="999"/>
      <c r="AA69" s="999">
        <f>Q69-V69</f>
        <v>446</v>
      </c>
      <c r="AB69" s="999"/>
      <c r="AC69" s="999"/>
      <c r="AD69" s="999"/>
      <c r="AE69" s="999"/>
      <c r="AF69" s="1009">
        <v>446</v>
      </c>
      <c r="AG69" s="1007"/>
      <c r="AH69" s="1007"/>
      <c r="AI69" s="1007"/>
      <c r="AJ69" s="1008"/>
      <c r="AK69" s="999">
        <v>660</v>
      </c>
      <c r="AL69" s="999"/>
      <c r="AM69" s="999"/>
      <c r="AN69" s="999"/>
      <c r="AO69" s="999"/>
      <c r="AP69" s="999" t="s">
        <v>572</v>
      </c>
      <c r="AQ69" s="999"/>
      <c r="AR69" s="999"/>
      <c r="AS69" s="999"/>
      <c r="AT69" s="999"/>
      <c r="AU69" s="999" t="s">
        <v>586</v>
      </c>
      <c r="AV69" s="999"/>
      <c r="AW69" s="999"/>
      <c r="AX69" s="999"/>
      <c r="AY69" s="999"/>
      <c r="AZ69" s="1000"/>
      <c r="BA69" s="1000"/>
      <c r="BB69" s="1000"/>
      <c r="BC69" s="1000"/>
      <c r="BD69" s="1001"/>
      <c r="BE69" s="237"/>
      <c r="BF69" s="237"/>
      <c r="BG69" s="237"/>
      <c r="BH69" s="237"/>
      <c r="BI69" s="237"/>
      <c r="BJ69" s="237"/>
      <c r="BK69" s="237"/>
      <c r="BL69" s="237"/>
      <c r="BM69" s="237"/>
      <c r="BN69" s="237"/>
      <c r="BO69" s="237"/>
      <c r="BP69" s="237"/>
      <c r="BQ69" s="234">
        <v>63</v>
      </c>
      <c r="BR69" s="239"/>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26"/>
    </row>
    <row r="70" spans="1:131" ht="26.25" customHeight="1" x14ac:dyDescent="0.15">
      <c r="A70" s="234">
        <v>3</v>
      </c>
      <c r="B70" s="1002" t="s">
        <v>575</v>
      </c>
      <c r="C70" s="1003"/>
      <c r="D70" s="1003"/>
      <c r="E70" s="1003"/>
      <c r="F70" s="1003"/>
      <c r="G70" s="1003"/>
      <c r="H70" s="1003"/>
      <c r="I70" s="1003"/>
      <c r="J70" s="1003"/>
      <c r="K70" s="1003"/>
      <c r="L70" s="1003"/>
      <c r="M70" s="1003"/>
      <c r="N70" s="1003"/>
      <c r="O70" s="1003"/>
      <c r="P70" s="1004"/>
      <c r="Q70" s="1005">
        <v>860</v>
      </c>
      <c r="R70" s="999"/>
      <c r="S70" s="999"/>
      <c r="T70" s="999"/>
      <c r="U70" s="999"/>
      <c r="V70" s="999">
        <v>858</v>
      </c>
      <c r="W70" s="999"/>
      <c r="X70" s="999"/>
      <c r="Y70" s="999"/>
      <c r="Z70" s="999"/>
      <c r="AA70" s="999">
        <f t="shared" ref="AA70:AA73" si="1">Q70-V70</f>
        <v>2</v>
      </c>
      <c r="AB70" s="999"/>
      <c r="AC70" s="999"/>
      <c r="AD70" s="999"/>
      <c r="AE70" s="999"/>
      <c r="AF70" s="1009">
        <v>2</v>
      </c>
      <c r="AG70" s="1007"/>
      <c r="AH70" s="1007"/>
      <c r="AI70" s="1007"/>
      <c r="AJ70" s="1008"/>
      <c r="AK70" s="999">
        <v>1</v>
      </c>
      <c r="AL70" s="999"/>
      <c r="AM70" s="999"/>
      <c r="AN70" s="999"/>
      <c r="AO70" s="999"/>
      <c r="AP70" s="999" t="s">
        <v>572</v>
      </c>
      <c r="AQ70" s="999"/>
      <c r="AR70" s="999"/>
      <c r="AS70" s="999"/>
      <c r="AT70" s="999"/>
      <c r="AU70" s="999" t="s">
        <v>586</v>
      </c>
      <c r="AV70" s="999"/>
      <c r="AW70" s="999"/>
      <c r="AX70" s="999"/>
      <c r="AY70" s="999"/>
      <c r="AZ70" s="1000"/>
      <c r="BA70" s="1000"/>
      <c r="BB70" s="1000"/>
      <c r="BC70" s="1000"/>
      <c r="BD70" s="1001"/>
      <c r="BE70" s="237"/>
      <c r="BF70" s="237"/>
      <c r="BG70" s="237"/>
      <c r="BH70" s="237"/>
      <c r="BI70" s="237"/>
      <c r="BJ70" s="237"/>
      <c r="BK70" s="237"/>
      <c r="BL70" s="237"/>
      <c r="BM70" s="237"/>
      <c r="BN70" s="237"/>
      <c r="BO70" s="237"/>
      <c r="BP70" s="237"/>
      <c r="BQ70" s="234">
        <v>64</v>
      </c>
      <c r="BR70" s="239"/>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26"/>
    </row>
    <row r="71" spans="1:131" ht="26.25" customHeight="1" x14ac:dyDescent="0.15">
      <c r="A71" s="234">
        <v>4</v>
      </c>
      <c r="B71" s="1002" t="s">
        <v>576</v>
      </c>
      <c r="C71" s="1003"/>
      <c r="D71" s="1003"/>
      <c r="E71" s="1003"/>
      <c r="F71" s="1003"/>
      <c r="G71" s="1003"/>
      <c r="H71" s="1003"/>
      <c r="I71" s="1003"/>
      <c r="J71" s="1003"/>
      <c r="K71" s="1003"/>
      <c r="L71" s="1003"/>
      <c r="M71" s="1003"/>
      <c r="N71" s="1003"/>
      <c r="O71" s="1003"/>
      <c r="P71" s="1004"/>
      <c r="Q71" s="1005">
        <v>163</v>
      </c>
      <c r="R71" s="999"/>
      <c r="S71" s="999"/>
      <c r="T71" s="999"/>
      <c r="U71" s="999"/>
      <c r="V71" s="999">
        <v>160</v>
      </c>
      <c r="W71" s="999"/>
      <c r="X71" s="999"/>
      <c r="Y71" s="999"/>
      <c r="Z71" s="999"/>
      <c r="AA71" s="999">
        <f t="shared" si="1"/>
        <v>3</v>
      </c>
      <c r="AB71" s="999"/>
      <c r="AC71" s="999"/>
      <c r="AD71" s="999"/>
      <c r="AE71" s="999"/>
      <c r="AF71" s="1009">
        <v>3</v>
      </c>
      <c r="AG71" s="1007"/>
      <c r="AH71" s="1007"/>
      <c r="AI71" s="1007"/>
      <c r="AJ71" s="1008"/>
      <c r="AK71" s="999">
        <v>8</v>
      </c>
      <c r="AL71" s="999"/>
      <c r="AM71" s="999"/>
      <c r="AN71" s="999"/>
      <c r="AO71" s="999"/>
      <c r="AP71" s="999" t="s">
        <v>572</v>
      </c>
      <c r="AQ71" s="999"/>
      <c r="AR71" s="999"/>
      <c r="AS71" s="999"/>
      <c r="AT71" s="999"/>
      <c r="AU71" s="999" t="s">
        <v>586</v>
      </c>
      <c r="AV71" s="999"/>
      <c r="AW71" s="999"/>
      <c r="AX71" s="999"/>
      <c r="AY71" s="999"/>
      <c r="AZ71" s="1000"/>
      <c r="BA71" s="1000"/>
      <c r="BB71" s="1000"/>
      <c r="BC71" s="1000"/>
      <c r="BD71" s="1001"/>
      <c r="BE71" s="237"/>
      <c r="BF71" s="237"/>
      <c r="BG71" s="237"/>
      <c r="BH71" s="237"/>
      <c r="BI71" s="237"/>
      <c r="BJ71" s="237"/>
      <c r="BK71" s="237"/>
      <c r="BL71" s="237"/>
      <c r="BM71" s="237"/>
      <c r="BN71" s="237"/>
      <c r="BO71" s="237"/>
      <c r="BP71" s="237"/>
      <c r="BQ71" s="234">
        <v>65</v>
      </c>
      <c r="BR71" s="239"/>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26"/>
    </row>
    <row r="72" spans="1:131" ht="26.25" customHeight="1" x14ac:dyDescent="0.15">
      <c r="A72" s="234">
        <v>5</v>
      </c>
      <c r="B72" s="1002" t="s">
        <v>577</v>
      </c>
      <c r="C72" s="1003"/>
      <c r="D72" s="1003"/>
      <c r="E72" s="1003"/>
      <c r="F72" s="1003"/>
      <c r="G72" s="1003"/>
      <c r="H72" s="1003"/>
      <c r="I72" s="1003"/>
      <c r="J72" s="1003"/>
      <c r="K72" s="1003"/>
      <c r="L72" s="1003"/>
      <c r="M72" s="1003"/>
      <c r="N72" s="1003"/>
      <c r="O72" s="1003"/>
      <c r="P72" s="1004"/>
      <c r="Q72" s="1005">
        <v>249</v>
      </c>
      <c r="R72" s="999"/>
      <c r="S72" s="999"/>
      <c r="T72" s="999"/>
      <c r="U72" s="999"/>
      <c r="V72" s="999">
        <v>171</v>
      </c>
      <c r="W72" s="999"/>
      <c r="X72" s="999"/>
      <c r="Y72" s="999"/>
      <c r="Z72" s="999"/>
      <c r="AA72" s="999">
        <f t="shared" si="1"/>
        <v>78</v>
      </c>
      <c r="AB72" s="999"/>
      <c r="AC72" s="999"/>
      <c r="AD72" s="999"/>
      <c r="AE72" s="999"/>
      <c r="AF72" s="1009">
        <v>78</v>
      </c>
      <c r="AG72" s="1007"/>
      <c r="AH72" s="1007"/>
      <c r="AI72" s="1007"/>
      <c r="AJ72" s="1008"/>
      <c r="AK72" s="999">
        <v>35</v>
      </c>
      <c r="AL72" s="999"/>
      <c r="AM72" s="999"/>
      <c r="AN72" s="999"/>
      <c r="AO72" s="999"/>
      <c r="AP72" s="999" t="s">
        <v>572</v>
      </c>
      <c r="AQ72" s="999"/>
      <c r="AR72" s="999"/>
      <c r="AS72" s="999"/>
      <c r="AT72" s="999"/>
      <c r="AU72" s="999" t="s">
        <v>586</v>
      </c>
      <c r="AV72" s="999"/>
      <c r="AW72" s="999"/>
      <c r="AX72" s="999"/>
      <c r="AY72" s="999"/>
      <c r="AZ72" s="1000"/>
      <c r="BA72" s="1000"/>
      <c r="BB72" s="1000"/>
      <c r="BC72" s="1000"/>
      <c r="BD72" s="1001"/>
      <c r="BE72" s="237"/>
      <c r="BF72" s="237"/>
      <c r="BG72" s="237"/>
      <c r="BH72" s="237"/>
      <c r="BI72" s="237"/>
      <c r="BJ72" s="237"/>
      <c r="BK72" s="237"/>
      <c r="BL72" s="237"/>
      <c r="BM72" s="237"/>
      <c r="BN72" s="237"/>
      <c r="BO72" s="237"/>
      <c r="BP72" s="237"/>
      <c r="BQ72" s="234">
        <v>66</v>
      </c>
      <c r="BR72" s="239"/>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26"/>
    </row>
    <row r="73" spans="1:131" ht="26.25" customHeight="1" x14ac:dyDescent="0.15">
      <c r="A73" s="234">
        <v>6</v>
      </c>
      <c r="B73" s="1002" t="s">
        <v>574</v>
      </c>
      <c r="C73" s="1003"/>
      <c r="D73" s="1003"/>
      <c r="E73" s="1003"/>
      <c r="F73" s="1003"/>
      <c r="G73" s="1003"/>
      <c r="H73" s="1003"/>
      <c r="I73" s="1003"/>
      <c r="J73" s="1003"/>
      <c r="K73" s="1003"/>
      <c r="L73" s="1003"/>
      <c r="M73" s="1003"/>
      <c r="N73" s="1003"/>
      <c r="O73" s="1003"/>
      <c r="P73" s="1004"/>
      <c r="Q73" s="1005">
        <v>1260</v>
      </c>
      <c r="R73" s="999"/>
      <c r="S73" s="999"/>
      <c r="T73" s="999"/>
      <c r="U73" s="999"/>
      <c r="V73" s="999">
        <v>1237</v>
      </c>
      <c r="W73" s="999"/>
      <c r="X73" s="999"/>
      <c r="Y73" s="999"/>
      <c r="Z73" s="999"/>
      <c r="AA73" s="999">
        <f t="shared" si="1"/>
        <v>23</v>
      </c>
      <c r="AB73" s="999"/>
      <c r="AC73" s="999"/>
      <c r="AD73" s="999"/>
      <c r="AE73" s="999"/>
      <c r="AF73" s="1009">
        <v>23</v>
      </c>
      <c r="AG73" s="1007"/>
      <c r="AH73" s="1007"/>
      <c r="AI73" s="1007"/>
      <c r="AJ73" s="1008"/>
      <c r="AK73" s="999">
        <v>16</v>
      </c>
      <c r="AL73" s="999"/>
      <c r="AM73" s="999"/>
      <c r="AN73" s="999"/>
      <c r="AO73" s="999"/>
      <c r="AP73" s="999">
        <v>708</v>
      </c>
      <c r="AQ73" s="999"/>
      <c r="AR73" s="999"/>
      <c r="AS73" s="999"/>
      <c r="AT73" s="999"/>
      <c r="AU73" s="999">
        <v>288</v>
      </c>
      <c r="AV73" s="999"/>
      <c r="AW73" s="999"/>
      <c r="AX73" s="999"/>
      <c r="AY73" s="999"/>
      <c r="AZ73" s="1000"/>
      <c r="BA73" s="1000"/>
      <c r="BB73" s="1000"/>
      <c r="BC73" s="1000"/>
      <c r="BD73" s="1001"/>
      <c r="BE73" s="237"/>
      <c r="BF73" s="237"/>
      <c r="BG73" s="237"/>
      <c r="BH73" s="237"/>
      <c r="BI73" s="237"/>
      <c r="BJ73" s="237"/>
      <c r="BK73" s="237"/>
      <c r="BL73" s="237"/>
      <c r="BM73" s="237"/>
      <c r="BN73" s="237"/>
      <c r="BO73" s="237"/>
      <c r="BP73" s="237"/>
      <c r="BQ73" s="234">
        <v>67</v>
      </c>
      <c r="BR73" s="239"/>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26"/>
    </row>
    <row r="74" spans="1:131" ht="26.25" customHeight="1" x14ac:dyDescent="0.15">
      <c r="A74" s="234">
        <v>7</v>
      </c>
      <c r="B74" s="1002"/>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999"/>
      <c r="AR74" s="999"/>
      <c r="AS74" s="999"/>
      <c r="AT74" s="999"/>
      <c r="AU74" s="999"/>
      <c r="AV74" s="999"/>
      <c r="AW74" s="999"/>
      <c r="AX74" s="999"/>
      <c r="AY74" s="999"/>
      <c r="AZ74" s="1000"/>
      <c r="BA74" s="1000"/>
      <c r="BB74" s="1000"/>
      <c r="BC74" s="1000"/>
      <c r="BD74" s="1001"/>
      <c r="BE74" s="237"/>
      <c r="BF74" s="237"/>
      <c r="BG74" s="237"/>
      <c r="BH74" s="237"/>
      <c r="BI74" s="237"/>
      <c r="BJ74" s="237"/>
      <c r="BK74" s="237"/>
      <c r="BL74" s="237"/>
      <c r="BM74" s="237"/>
      <c r="BN74" s="237"/>
      <c r="BO74" s="237"/>
      <c r="BP74" s="237"/>
      <c r="BQ74" s="234">
        <v>68</v>
      </c>
      <c r="BR74" s="239"/>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26"/>
    </row>
    <row r="75" spans="1:131" ht="26.25" customHeight="1" x14ac:dyDescent="0.15">
      <c r="A75" s="234">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37"/>
      <c r="BF75" s="237"/>
      <c r="BG75" s="237"/>
      <c r="BH75" s="237"/>
      <c r="BI75" s="237"/>
      <c r="BJ75" s="237"/>
      <c r="BK75" s="237"/>
      <c r="BL75" s="237"/>
      <c r="BM75" s="237"/>
      <c r="BN75" s="237"/>
      <c r="BO75" s="237"/>
      <c r="BP75" s="237"/>
      <c r="BQ75" s="234">
        <v>69</v>
      </c>
      <c r="BR75" s="239"/>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26"/>
    </row>
    <row r="76" spans="1:131" ht="26.25" customHeight="1" x14ac:dyDescent="0.15">
      <c r="A76" s="234">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37"/>
      <c r="BF76" s="237"/>
      <c r="BG76" s="237"/>
      <c r="BH76" s="237"/>
      <c r="BI76" s="237"/>
      <c r="BJ76" s="237"/>
      <c r="BK76" s="237"/>
      <c r="BL76" s="237"/>
      <c r="BM76" s="237"/>
      <c r="BN76" s="237"/>
      <c r="BO76" s="237"/>
      <c r="BP76" s="237"/>
      <c r="BQ76" s="234">
        <v>70</v>
      </c>
      <c r="BR76" s="239"/>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26"/>
    </row>
    <row r="77" spans="1:131" ht="26.25" customHeight="1" x14ac:dyDescent="0.15">
      <c r="A77" s="234">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37"/>
      <c r="BF77" s="237"/>
      <c r="BG77" s="237"/>
      <c r="BH77" s="237"/>
      <c r="BI77" s="237"/>
      <c r="BJ77" s="237"/>
      <c r="BK77" s="237"/>
      <c r="BL77" s="237"/>
      <c r="BM77" s="237"/>
      <c r="BN77" s="237"/>
      <c r="BO77" s="237"/>
      <c r="BP77" s="237"/>
      <c r="BQ77" s="234">
        <v>71</v>
      </c>
      <c r="BR77" s="239"/>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26"/>
    </row>
    <row r="78" spans="1:131" ht="26.25" customHeight="1" x14ac:dyDescent="0.15">
      <c r="A78" s="234">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37"/>
      <c r="BF78" s="237"/>
      <c r="BG78" s="237"/>
      <c r="BH78" s="237"/>
      <c r="BI78" s="237"/>
      <c r="BJ78" s="226"/>
      <c r="BK78" s="226"/>
      <c r="BL78" s="226"/>
      <c r="BM78" s="226"/>
      <c r="BN78" s="226"/>
      <c r="BO78" s="237"/>
      <c r="BP78" s="237"/>
      <c r="BQ78" s="234">
        <v>72</v>
      </c>
      <c r="BR78" s="239"/>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26"/>
    </row>
    <row r="79" spans="1:131" ht="26.25" customHeight="1" x14ac:dyDescent="0.15">
      <c r="A79" s="234">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37"/>
      <c r="BF79" s="237"/>
      <c r="BG79" s="237"/>
      <c r="BH79" s="237"/>
      <c r="BI79" s="237"/>
      <c r="BJ79" s="226"/>
      <c r="BK79" s="226"/>
      <c r="BL79" s="226"/>
      <c r="BM79" s="226"/>
      <c r="BN79" s="226"/>
      <c r="BO79" s="237"/>
      <c r="BP79" s="237"/>
      <c r="BQ79" s="234">
        <v>73</v>
      </c>
      <c r="BR79" s="239"/>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26"/>
    </row>
    <row r="80" spans="1:131" ht="26.25" customHeight="1" x14ac:dyDescent="0.15">
      <c r="A80" s="234">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37"/>
      <c r="BF80" s="237"/>
      <c r="BG80" s="237"/>
      <c r="BH80" s="237"/>
      <c r="BI80" s="237"/>
      <c r="BJ80" s="237"/>
      <c r="BK80" s="237"/>
      <c r="BL80" s="237"/>
      <c r="BM80" s="237"/>
      <c r="BN80" s="237"/>
      <c r="BO80" s="237"/>
      <c r="BP80" s="237"/>
      <c r="BQ80" s="234">
        <v>74</v>
      </c>
      <c r="BR80" s="239"/>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26"/>
    </row>
    <row r="81" spans="1:131" ht="26.25" customHeight="1" x14ac:dyDescent="0.15">
      <c r="A81" s="234">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37"/>
      <c r="BF81" s="237"/>
      <c r="BG81" s="237"/>
      <c r="BH81" s="237"/>
      <c r="BI81" s="237"/>
      <c r="BJ81" s="237"/>
      <c r="BK81" s="237"/>
      <c r="BL81" s="237"/>
      <c r="BM81" s="237"/>
      <c r="BN81" s="237"/>
      <c r="BO81" s="237"/>
      <c r="BP81" s="237"/>
      <c r="BQ81" s="234">
        <v>75</v>
      </c>
      <c r="BR81" s="239"/>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26"/>
    </row>
    <row r="82" spans="1:131" ht="26.25" customHeight="1" x14ac:dyDescent="0.15">
      <c r="A82" s="234">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37"/>
      <c r="BF82" s="237"/>
      <c r="BG82" s="237"/>
      <c r="BH82" s="237"/>
      <c r="BI82" s="237"/>
      <c r="BJ82" s="237"/>
      <c r="BK82" s="237"/>
      <c r="BL82" s="237"/>
      <c r="BM82" s="237"/>
      <c r="BN82" s="237"/>
      <c r="BO82" s="237"/>
      <c r="BP82" s="237"/>
      <c r="BQ82" s="234">
        <v>76</v>
      </c>
      <c r="BR82" s="239"/>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26"/>
    </row>
    <row r="83" spans="1:131" ht="26.25" customHeight="1" x14ac:dyDescent="0.15">
      <c r="A83" s="234">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37"/>
      <c r="BF83" s="237"/>
      <c r="BG83" s="237"/>
      <c r="BH83" s="237"/>
      <c r="BI83" s="237"/>
      <c r="BJ83" s="237"/>
      <c r="BK83" s="237"/>
      <c r="BL83" s="237"/>
      <c r="BM83" s="237"/>
      <c r="BN83" s="237"/>
      <c r="BO83" s="237"/>
      <c r="BP83" s="237"/>
      <c r="BQ83" s="234">
        <v>77</v>
      </c>
      <c r="BR83" s="239"/>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26"/>
    </row>
    <row r="84" spans="1:131" ht="26.25" customHeight="1" x14ac:dyDescent="0.15">
      <c r="A84" s="234">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37"/>
      <c r="BF84" s="237"/>
      <c r="BG84" s="237"/>
      <c r="BH84" s="237"/>
      <c r="BI84" s="237"/>
      <c r="BJ84" s="237"/>
      <c r="BK84" s="237"/>
      <c r="BL84" s="237"/>
      <c r="BM84" s="237"/>
      <c r="BN84" s="237"/>
      <c r="BO84" s="237"/>
      <c r="BP84" s="237"/>
      <c r="BQ84" s="234">
        <v>78</v>
      </c>
      <c r="BR84" s="239"/>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26"/>
    </row>
    <row r="85" spans="1:131" ht="26.25" customHeight="1" x14ac:dyDescent="0.15">
      <c r="A85" s="234">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37"/>
      <c r="BF85" s="237"/>
      <c r="BG85" s="237"/>
      <c r="BH85" s="237"/>
      <c r="BI85" s="237"/>
      <c r="BJ85" s="237"/>
      <c r="BK85" s="237"/>
      <c r="BL85" s="237"/>
      <c r="BM85" s="237"/>
      <c r="BN85" s="237"/>
      <c r="BO85" s="237"/>
      <c r="BP85" s="237"/>
      <c r="BQ85" s="234">
        <v>79</v>
      </c>
      <c r="BR85" s="239"/>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26"/>
    </row>
    <row r="86" spans="1:131" ht="26.25" customHeight="1" x14ac:dyDescent="0.15">
      <c r="A86" s="234">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37"/>
      <c r="BF86" s="237"/>
      <c r="BG86" s="237"/>
      <c r="BH86" s="237"/>
      <c r="BI86" s="237"/>
      <c r="BJ86" s="237"/>
      <c r="BK86" s="237"/>
      <c r="BL86" s="237"/>
      <c r="BM86" s="237"/>
      <c r="BN86" s="237"/>
      <c r="BO86" s="237"/>
      <c r="BP86" s="237"/>
      <c r="BQ86" s="234">
        <v>80</v>
      </c>
      <c r="BR86" s="239"/>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26"/>
    </row>
    <row r="87" spans="1:131" ht="26.25" customHeight="1" x14ac:dyDescent="0.15">
      <c r="A87" s="240">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37"/>
      <c r="BF87" s="237"/>
      <c r="BG87" s="237"/>
      <c r="BH87" s="237"/>
      <c r="BI87" s="237"/>
      <c r="BJ87" s="237"/>
      <c r="BK87" s="237"/>
      <c r="BL87" s="237"/>
      <c r="BM87" s="237"/>
      <c r="BN87" s="237"/>
      <c r="BO87" s="237"/>
      <c r="BP87" s="237"/>
      <c r="BQ87" s="234">
        <v>81</v>
      </c>
      <c r="BR87" s="239"/>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26"/>
    </row>
    <row r="88" spans="1:131" ht="26.25" customHeight="1" thickBot="1" x14ac:dyDescent="0.2">
      <c r="A88" s="236" t="s">
        <v>387</v>
      </c>
      <c r="B88" s="965" t="s">
        <v>416</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f>SUM(AF68:AJ73)</f>
        <v>573</v>
      </c>
      <c r="AG88" s="987"/>
      <c r="AH88" s="987"/>
      <c r="AI88" s="987"/>
      <c r="AJ88" s="987"/>
      <c r="AK88" s="991"/>
      <c r="AL88" s="991"/>
      <c r="AM88" s="991"/>
      <c r="AN88" s="991"/>
      <c r="AO88" s="991"/>
      <c r="AP88" s="987">
        <v>1088</v>
      </c>
      <c r="AQ88" s="987"/>
      <c r="AR88" s="987"/>
      <c r="AS88" s="987"/>
      <c r="AT88" s="987"/>
      <c r="AU88" s="987">
        <v>474</v>
      </c>
      <c r="AV88" s="987"/>
      <c r="AW88" s="987"/>
      <c r="AX88" s="987"/>
      <c r="AY88" s="987"/>
      <c r="AZ88" s="988"/>
      <c r="BA88" s="988"/>
      <c r="BB88" s="988"/>
      <c r="BC88" s="988"/>
      <c r="BD88" s="989"/>
      <c r="BE88" s="237"/>
      <c r="BF88" s="237"/>
      <c r="BG88" s="237"/>
      <c r="BH88" s="237"/>
      <c r="BI88" s="237"/>
      <c r="BJ88" s="237"/>
      <c r="BK88" s="237"/>
      <c r="BL88" s="237"/>
      <c r="BM88" s="237"/>
      <c r="BN88" s="237"/>
      <c r="BO88" s="237"/>
      <c r="BP88" s="237"/>
      <c r="BQ88" s="234">
        <v>82</v>
      </c>
      <c r="BR88" s="239"/>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387</v>
      </c>
      <c r="BR102" s="965" t="s">
        <v>417</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f>SUM(CR7)</f>
        <v>26</v>
      </c>
      <c r="CS102" s="981"/>
      <c r="CT102" s="981"/>
      <c r="CU102" s="981"/>
      <c r="CV102" s="982"/>
      <c r="CW102" s="980">
        <f t="shared" ref="CW102" si="2">SUM(CW7)</f>
        <v>0</v>
      </c>
      <c r="CX102" s="981"/>
      <c r="CY102" s="981"/>
      <c r="CZ102" s="981"/>
      <c r="DA102" s="982"/>
      <c r="DB102" s="980">
        <f t="shared" ref="DB102" si="3">SUM(DB7)</f>
        <v>0</v>
      </c>
      <c r="DC102" s="981"/>
      <c r="DD102" s="981"/>
      <c r="DE102" s="981"/>
      <c r="DF102" s="982"/>
      <c r="DG102" s="980">
        <f t="shared" ref="DG102" si="4">SUM(DG7)</f>
        <v>0</v>
      </c>
      <c r="DH102" s="981"/>
      <c r="DI102" s="981"/>
      <c r="DJ102" s="981"/>
      <c r="DK102" s="982"/>
      <c r="DL102" s="980">
        <f t="shared" ref="DL102" si="5">SUM(DL7)</f>
        <v>0</v>
      </c>
      <c r="DM102" s="981"/>
      <c r="DN102" s="981"/>
      <c r="DO102" s="981"/>
      <c r="DP102" s="982"/>
      <c r="DQ102" s="980">
        <f t="shared" ref="DQ102" si="6">SUM(DQ7)</f>
        <v>0</v>
      </c>
      <c r="DR102" s="981"/>
      <c r="DS102" s="981"/>
      <c r="DT102" s="981"/>
      <c r="DU102" s="982"/>
      <c r="DV102" s="965"/>
      <c r="DW102" s="966"/>
      <c r="DX102" s="966"/>
      <c r="DY102" s="966"/>
      <c r="DZ102" s="967"/>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8" t="s">
        <v>418</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69" t="s">
        <v>419</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0" t="s">
        <v>422</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423</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x14ac:dyDescent="0.15">
      <c r="A109" s="923" t="s">
        <v>424</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425</v>
      </c>
      <c r="AB109" s="924"/>
      <c r="AC109" s="924"/>
      <c r="AD109" s="924"/>
      <c r="AE109" s="925"/>
      <c r="AF109" s="926" t="s">
        <v>426</v>
      </c>
      <c r="AG109" s="924"/>
      <c r="AH109" s="924"/>
      <c r="AI109" s="924"/>
      <c r="AJ109" s="925"/>
      <c r="AK109" s="926" t="s">
        <v>302</v>
      </c>
      <c r="AL109" s="924"/>
      <c r="AM109" s="924"/>
      <c r="AN109" s="924"/>
      <c r="AO109" s="925"/>
      <c r="AP109" s="926" t="s">
        <v>427</v>
      </c>
      <c r="AQ109" s="924"/>
      <c r="AR109" s="924"/>
      <c r="AS109" s="924"/>
      <c r="AT109" s="957"/>
      <c r="AU109" s="923" t="s">
        <v>424</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425</v>
      </c>
      <c r="BR109" s="924"/>
      <c r="BS109" s="924"/>
      <c r="BT109" s="924"/>
      <c r="BU109" s="925"/>
      <c r="BV109" s="926" t="s">
        <v>426</v>
      </c>
      <c r="BW109" s="924"/>
      <c r="BX109" s="924"/>
      <c r="BY109" s="924"/>
      <c r="BZ109" s="925"/>
      <c r="CA109" s="926" t="s">
        <v>302</v>
      </c>
      <c r="CB109" s="924"/>
      <c r="CC109" s="924"/>
      <c r="CD109" s="924"/>
      <c r="CE109" s="925"/>
      <c r="CF109" s="964" t="s">
        <v>427</v>
      </c>
      <c r="CG109" s="964"/>
      <c r="CH109" s="964"/>
      <c r="CI109" s="964"/>
      <c r="CJ109" s="964"/>
      <c r="CK109" s="926" t="s">
        <v>428</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425</v>
      </c>
      <c r="DH109" s="924"/>
      <c r="DI109" s="924"/>
      <c r="DJ109" s="924"/>
      <c r="DK109" s="925"/>
      <c r="DL109" s="926" t="s">
        <v>426</v>
      </c>
      <c r="DM109" s="924"/>
      <c r="DN109" s="924"/>
      <c r="DO109" s="924"/>
      <c r="DP109" s="925"/>
      <c r="DQ109" s="926" t="s">
        <v>302</v>
      </c>
      <c r="DR109" s="924"/>
      <c r="DS109" s="924"/>
      <c r="DT109" s="924"/>
      <c r="DU109" s="925"/>
      <c r="DV109" s="926" t="s">
        <v>427</v>
      </c>
      <c r="DW109" s="924"/>
      <c r="DX109" s="924"/>
      <c r="DY109" s="924"/>
      <c r="DZ109" s="957"/>
    </row>
    <row r="110" spans="1:131" s="226" customFormat="1" ht="26.25" customHeight="1" x14ac:dyDescent="0.15">
      <c r="A110" s="835" t="s">
        <v>429</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912758</v>
      </c>
      <c r="AB110" s="917"/>
      <c r="AC110" s="917"/>
      <c r="AD110" s="917"/>
      <c r="AE110" s="918"/>
      <c r="AF110" s="919">
        <v>1086043</v>
      </c>
      <c r="AG110" s="917"/>
      <c r="AH110" s="917"/>
      <c r="AI110" s="917"/>
      <c r="AJ110" s="918"/>
      <c r="AK110" s="919">
        <v>1025469</v>
      </c>
      <c r="AL110" s="917"/>
      <c r="AM110" s="917"/>
      <c r="AN110" s="917"/>
      <c r="AO110" s="918"/>
      <c r="AP110" s="920">
        <v>11.5</v>
      </c>
      <c r="AQ110" s="921"/>
      <c r="AR110" s="921"/>
      <c r="AS110" s="921"/>
      <c r="AT110" s="922"/>
      <c r="AU110" s="958" t="s">
        <v>73</v>
      </c>
      <c r="AV110" s="959"/>
      <c r="AW110" s="959"/>
      <c r="AX110" s="959"/>
      <c r="AY110" s="959"/>
      <c r="AZ110" s="888" t="s">
        <v>430</v>
      </c>
      <c r="BA110" s="836"/>
      <c r="BB110" s="836"/>
      <c r="BC110" s="836"/>
      <c r="BD110" s="836"/>
      <c r="BE110" s="836"/>
      <c r="BF110" s="836"/>
      <c r="BG110" s="836"/>
      <c r="BH110" s="836"/>
      <c r="BI110" s="836"/>
      <c r="BJ110" s="836"/>
      <c r="BK110" s="836"/>
      <c r="BL110" s="836"/>
      <c r="BM110" s="836"/>
      <c r="BN110" s="836"/>
      <c r="BO110" s="836"/>
      <c r="BP110" s="837"/>
      <c r="BQ110" s="889">
        <v>11656593</v>
      </c>
      <c r="BR110" s="870"/>
      <c r="BS110" s="870"/>
      <c r="BT110" s="870"/>
      <c r="BU110" s="870"/>
      <c r="BV110" s="870">
        <v>12099149</v>
      </c>
      <c r="BW110" s="870"/>
      <c r="BX110" s="870"/>
      <c r="BY110" s="870"/>
      <c r="BZ110" s="870"/>
      <c r="CA110" s="870">
        <v>12517697</v>
      </c>
      <c r="CB110" s="870"/>
      <c r="CC110" s="870"/>
      <c r="CD110" s="870"/>
      <c r="CE110" s="870"/>
      <c r="CF110" s="894">
        <v>140.30000000000001</v>
      </c>
      <c r="CG110" s="895"/>
      <c r="CH110" s="895"/>
      <c r="CI110" s="895"/>
      <c r="CJ110" s="895"/>
      <c r="CK110" s="954" t="s">
        <v>431</v>
      </c>
      <c r="CL110" s="847"/>
      <c r="CM110" s="888" t="s">
        <v>432</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433</v>
      </c>
      <c r="DH110" s="870"/>
      <c r="DI110" s="870"/>
      <c r="DJ110" s="870"/>
      <c r="DK110" s="870"/>
      <c r="DL110" s="870" t="s">
        <v>433</v>
      </c>
      <c r="DM110" s="870"/>
      <c r="DN110" s="870"/>
      <c r="DO110" s="870"/>
      <c r="DP110" s="870"/>
      <c r="DQ110" s="870" t="s">
        <v>433</v>
      </c>
      <c r="DR110" s="870"/>
      <c r="DS110" s="870"/>
      <c r="DT110" s="870"/>
      <c r="DU110" s="870"/>
      <c r="DV110" s="871" t="s">
        <v>433</v>
      </c>
      <c r="DW110" s="871"/>
      <c r="DX110" s="871"/>
      <c r="DY110" s="871"/>
      <c r="DZ110" s="872"/>
    </row>
    <row r="111" spans="1:131" s="226" customFormat="1" ht="26.25" customHeight="1" x14ac:dyDescent="0.15">
      <c r="A111" s="802" t="s">
        <v>434</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129</v>
      </c>
      <c r="AB111" s="947"/>
      <c r="AC111" s="947"/>
      <c r="AD111" s="947"/>
      <c r="AE111" s="948"/>
      <c r="AF111" s="949" t="s">
        <v>129</v>
      </c>
      <c r="AG111" s="947"/>
      <c r="AH111" s="947"/>
      <c r="AI111" s="947"/>
      <c r="AJ111" s="948"/>
      <c r="AK111" s="949" t="s">
        <v>129</v>
      </c>
      <c r="AL111" s="947"/>
      <c r="AM111" s="947"/>
      <c r="AN111" s="947"/>
      <c r="AO111" s="948"/>
      <c r="AP111" s="950" t="s">
        <v>129</v>
      </c>
      <c r="AQ111" s="951"/>
      <c r="AR111" s="951"/>
      <c r="AS111" s="951"/>
      <c r="AT111" s="952"/>
      <c r="AU111" s="960"/>
      <c r="AV111" s="961"/>
      <c r="AW111" s="961"/>
      <c r="AX111" s="961"/>
      <c r="AY111" s="961"/>
      <c r="AZ111" s="843" t="s">
        <v>435</v>
      </c>
      <c r="BA111" s="780"/>
      <c r="BB111" s="780"/>
      <c r="BC111" s="780"/>
      <c r="BD111" s="780"/>
      <c r="BE111" s="780"/>
      <c r="BF111" s="780"/>
      <c r="BG111" s="780"/>
      <c r="BH111" s="780"/>
      <c r="BI111" s="780"/>
      <c r="BJ111" s="780"/>
      <c r="BK111" s="780"/>
      <c r="BL111" s="780"/>
      <c r="BM111" s="780"/>
      <c r="BN111" s="780"/>
      <c r="BO111" s="780"/>
      <c r="BP111" s="781"/>
      <c r="BQ111" s="844" t="s">
        <v>129</v>
      </c>
      <c r="BR111" s="845"/>
      <c r="BS111" s="845"/>
      <c r="BT111" s="845"/>
      <c r="BU111" s="845"/>
      <c r="BV111" s="845" t="s">
        <v>129</v>
      </c>
      <c r="BW111" s="845"/>
      <c r="BX111" s="845"/>
      <c r="BY111" s="845"/>
      <c r="BZ111" s="845"/>
      <c r="CA111" s="845" t="s">
        <v>129</v>
      </c>
      <c r="CB111" s="845"/>
      <c r="CC111" s="845"/>
      <c r="CD111" s="845"/>
      <c r="CE111" s="845"/>
      <c r="CF111" s="903" t="s">
        <v>129</v>
      </c>
      <c r="CG111" s="904"/>
      <c r="CH111" s="904"/>
      <c r="CI111" s="904"/>
      <c r="CJ111" s="904"/>
      <c r="CK111" s="955"/>
      <c r="CL111" s="849"/>
      <c r="CM111" s="843" t="s">
        <v>436</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129</v>
      </c>
      <c r="DH111" s="845"/>
      <c r="DI111" s="845"/>
      <c r="DJ111" s="845"/>
      <c r="DK111" s="845"/>
      <c r="DL111" s="845" t="s">
        <v>129</v>
      </c>
      <c r="DM111" s="845"/>
      <c r="DN111" s="845"/>
      <c r="DO111" s="845"/>
      <c r="DP111" s="845"/>
      <c r="DQ111" s="845" t="s">
        <v>129</v>
      </c>
      <c r="DR111" s="845"/>
      <c r="DS111" s="845"/>
      <c r="DT111" s="845"/>
      <c r="DU111" s="845"/>
      <c r="DV111" s="822" t="s">
        <v>129</v>
      </c>
      <c r="DW111" s="822"/>
      <c r="DX111" s="822"/>
      <c r="DY111" s="822"/>
      <c r="DZ111" s="823"/>
    </row>
    <row r="112" spans="1:131" s="226" customFormat="1" ht="26.25" customHeight="1" x14ac:dyDescent="0.15">
      <c r="A112" s="940" t="s">
        <v>437</v>
      </c>
      <c r="B112" s="941"/>
      <c r="C112" s="780" t="s">
        <v>438</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129</v>
      </c>
      <c r="AB112" s="808"/>
      <c r="AC112" s="808"/>
      <c r="AD112" s="808"/>
      <c r="AE112" s="809"/>
      <c r="AF112" s="810" t="s">
        <v>129</v>
      </c>
      <c r="AG112" s="808"/>
      <c r="AH112" s="808"/>
      <c r="AI112" s="808"/>
      <c r="AJ112" s="809"/>
      <c r="AK112" s="810" t="s">
        <v>129</v>
      </c>
      <c r="AL112" s="808"/>
      <c r="AM112" s="808"/>
      <c r="AN112" s="808"/>
      <c r="AO112" s="809"/>
      <c r="AP112" s="852" t="s">
        <v>129</v>
      </c>
      <c r="AQ112" s="853"/>
      <c r="AR112" s="853"/>
      <c r="AS112" s="853"/>
      <c r="AT112" s="854"/>
      <c r="AU112" s="960"/>
      <c r="AV112" s="961"/>
      <c r="AW112" s="961"/>
      <c r="AX112" s="961"/>
      <c r="AY112" s="961"/>
      <c r="AZ112" s="843" t="s">
        <v>439</v>
      </c>
      <c r="BA112" s="780"/>
      <c r="BB112" s="780"/>
      <c r="BC112" s="780"/>
      <c r="BD112" s="780"/>
      <c r="BE112" s="780"/>
      <c r="BF112" s="780"/>
      <c r="BG112" s="780"/>
      <c r="BH112" s="780"/>
      <c r="BI112" s="780"/>
      <c r="BJ112" s="780"/>
      <c r="BK112" s="780"/>
      <c r="BL112" s="780"/>
      <c r="BM112" s="780"/>
      <c r="BN112" s="780"/>
      <c r="BO112" s="780"/>
      <c r="BP112" s="781"/>
      <c r="BQ112" s="844">
        <v>2280666</v>
      </c>
      <c r="BR112" s="845"/>
      <c r="BS112" s="845"/>
      <c r="BT112" s="845"/>
      <c r="BU112" s="845"/>
      <c r="BV112" s="845">
        <v>2404171</v>
      </c>
      <c r="BW112" s="845"/>
      <c r="BX112" s="845"/>
      <c r="BY112" s="845"/>
      <c r="BZ112" s="845"/>
      <c r="CA112" s="845">
        <v>1232834</v>
      </c>
      <c r="CB112" s="845"/>
      <c r="CC112" s="845"/>
      <c r="CD112" s="845"/>
      <c r="CE112" s="845"/>
      <c r="CF112" s="903">
        <v>13.8</v>
      </c>
      <c r="CG112" s="904"/>
      <c r="CH112" s="904"/>
      <c r="CI112" s="904"/>
      <c r="CJ112" s="904"/>
      <c r="CK112" s="955"/>
      <c r="CL112" s="849"/>
      <c r="CM112" s="843" t="s">
        <v>440</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129</v>
      </c>
      <c r="DH112" s="845"/>
      <c r="DI112" s="845"/>
      <c r="DJ112" s="845"/>
      <c r="DK112" s="845"/>
      <c r="DL112" s="845" t="s">
        <v>129</v>
      </c>
      <c r="DM112" s="845"/>
      <c r="DN112" s="845"/>
      <c r="DO112" s="845"/>
      <c r="DP112" s="845"/>
      <c r="DQ112" s="845" t="s">
        <v>129</v>
      </c>
      <c r="DR112" s="845"/>
      <c r="DS112" s="845"/>
      <c r="DT112" s="845"/>
      <c r="DU112" s="845"/>
      <c r="DV112" s="822" t="s">
        <v>129</v>
      </c>
      <c r="DW112" s="822"/>
      <c r="DX112" s="822"/>
      <c r="DY112" s="822"/>
      <c r="DZ112" s="823"/>
    </row>
    <row r="113" spans="1:130" s="226" customFormat="1" ht="26.25" customHeight="1" x14ac:dyDescent="0.15">
      <c r="A113" s="942"/>
      <c r="B113" s="943"/>
      <c r="C113" s="780" t="s">
        <v>441</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157557</v>
      </c>
      <c r="AB113" s="947"/>
      <c r="AC113" s="947"/>
      <c r="AD113" s="947"/>
      <c r="AE113" s="948"/>
      <c r="AF113" s="949">
        <v>180957</v>
      </c>
      <c r="AG113" s="947"/>
      <c r="AH113" s="947"/>
      <c r="AI113" s="947"/>
      <c r="AJ113" s="948"/>
      <c r="AK113" s="949">
        <v>152987</v>
      </c>
      <c r="AL113" s="947"/>
      <c r="AM113" s="947"/>
      <c r="AN113" s="947"/>
      <c r="AO113" s="948"/>
      <c r="AP113" s="950">
        <v>1.7</v>
      </c>
      <c r="AQ113" s="951"/>
      <c r="AR113" s="951"/>
      <c r="AS113" s="951"/>
      <c r="AT113" s="952"/>
      <c r="AU113" s="960"/>
      <c r="AV113" s="961"/>
      <c r="AW113" s="961"/>
      <c r="AX113" s="961"/>
      <c r="AY113" s="961"/>
      <c r="AZ113" s="843" t="s">
        <v>442</v>
      </c>
      <c r="BA113" s="780"/>
      <c r="BB113" s="780"/>
      <c r="BC113" s="780"/>
      <c r="BD113" s="780"/>
      <c r="BE113" s="780"/>
      <c r="BF113" s="780"/>
      <c r="BG113" s="780"/>
      <c r="BH113" s="780"/>
      <c r="BI113" s="780"/>
      <c r="BJ113" s="780"/>
      <c r="BK113" s="780"/>
      <c r="BL113" s="780"/>
      <c r="BM113" s="780"/>
      <c r="BN113" s="780"/>
      <c r="BO113" s="780"/>
      <c r="BP113" s="781"/>
      <c r="BQ113" s="844">
        <v>505741</v>
      </c>
      <c r="BR113" s="845"/>
      <c r="BS113" s="845"/>
      <c r="BT113" s="845"/>
      <c r="BU113" s="845"/>
      <c r="BV113" s="845">
        <v>534055</v>
      </c>
      <c r="BW113" s="845"/>
      <c r="BX113" s="845"/>
      <c r="BY113" s="845"/>
      <c r="BZ113" s="845"/>
      <c r="CA113" s="845">
        <v>474209</v>
      </c>
      <c r="CB113" s="845"/>
      <c r="CC113" s="845"/>
      <c r="CD113" s="845"/>
      <c r="CE113" s="845"/>
      <c r="CF113" s="903">
        <v>5.3</v>
      </c>
      <c r="CG113" s="904"/>
      <c r="CH113" s="904"/>
      <c r="CI113" s="904"/>
      <c r="CJ113" s="904"/>
      <c r="CK113" s="955"/>
      <c r="CL113" s="849"/>
      <c r="CM113" s="843" t="s">
        <v>443</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129</v>
      </c>
      <c r="DH113" s="808"/>
      <c r="DI113" s="808"/>
      <c r="DJ113" s="808"/>
      <c r="DK113" s="809"/>
      <c r="DL113" s="810" t="s">
        <v>129</v>
      </c>
      <c r="DM113" s="808"/>
      <c r="DN113" s="808"/>
      <c r="DO113" s="808"/>
      <c r="DP113" s="809"/>
      <c r="DQ113" s="810" t="s">
        <v>129</v>
      </c>
      <c r="DR113" s="808"/>
      <c r="DS113" s="808"/>
      <c r="DT113" s="808"/>
      <c r="DU113" s="809"/>
      <c r="DV113" s="852" t="s">
        <v>129</v>
      </c>
      <c r="DW113" s="853"/>
      <c r="DX113" s="853"/>
      <c r="DY113" s="853"/>
      <c r="DZ113" s="854"/>
    </row>
    <row r="114" spans="1:130" s="226" customFormat="1" ht="26.25" customHeight="1" x14ac:dyDescent="0.15">
      <c r="A114" s="942"/>
      <c r="B114" s="943"/>
      <c r="C114" s="780" t="s">
        <v>444</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35991</v>
      </c>
      <c r="AB114" s="808"/>
      <c r="AC114" s="808"/>
      <c r="AD114" s="808"/>
      <c r="AE114" s="809"/>
      <c r="AF114" s="810">
        <v>35595</v>
      </c>
      <c r="AG114" s="808"/>
      <c r="AH114" s="808"/>
      <c r="AI114" s="808"/>
      <c r="AJ114" s="809"/>
      <c r="AK114" s="810">
        <v>73395</v>
      </c>
      <c r="AL114" s="808"/>
      <c r="AM114" s="808"/>
      <c r="AN114" s="808"/>
      <c r="AO114" s="809"/>
      <c r="AP114" s="852">
        <v>0.8</v>
      </c>
      <c r="AQ114" s="853"/>
      <c r="AR114" s="853"/>
      <c r="AS114" s="853"/>
      <c r="AT114" s="854"/>
      <c r="AU114" s="960"/>
      <c r="AV114" s="961"/>
      <c r="AW114" s="961"/>
      <c r="AX114" s="961"/>
      <c r="AY114" s="961"/>
      <c r="AZ114" s="843" t="s">
        <v>445</v>
      </c>
      <c r="BA114" s="780"/>
      <c r="BB114" s="780"/>
      <c r="BC114" s="780"/>
      <c r="BD114" s="780"/>
      <c r="BE114" s="780"/>
      <c r="BF114" s="780"/>
      <c r="BG114" s="780"/>
      <c r="BH114" s="780"/>
      <c r="BI114" s="780"/>
      <c r="BJ114" s="780"/>
      <c r="BK114" s="780"/>
      <c r="BL114" s="780"/>
      <c r="BM114" s="780"/>
      <c r="BN114" s="780"/>
      <c r="BO114" s="780"/>
      <c r="BP114" s="781"/>
      <c r="BQ114" s="844">
        <v>1615882</v>
      </c>
      <c r="BR114" s="845"/>
      <c r="BS114" s="845"/>
      <c r="BT114" s="845"/>
      <c r="BU114" s="845"/>
      <c r="BV114" s="845">
        <v>1508850</v>
      </c>
      <c r="BW114" s="845"/>
      <c r="BX114" s="845"/>
      <c r="BY114" s="845"/>
      <c r="BZ114" s="845"/>
      <c r="CA114" s="845">
        <v>1474047</v>
      </c>
      <c r="CB114" s="845"/>
      <c r="CC114" s="845"/>
      <c r="CD114" s="845"/>
      <c r="CE114" s="845"/>
      <c r="CF114" s="903">
        <v>16.5</v>
      </c>
      <c r="CG114" s="904"/>
      <c r="CH114" s="904"/>
      <c r="CI114" s="904"/>
      <c r="CJ114" s="904"/>
      <c r="CK114" s="955"/>
      <c r="CL114" s="849"/>
      <c r="CM114" s="843" t="s">
        <v>446</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129</v>
      </c>
      <c r="DH114" s="808"/>
      <c r="DI114" s="808"/>
      <c r="DJ114" s="808"/>
      <c r="DK114" s="809"/>
      <c r="DL114" s="810" t="s">
        <v>129</v>
      </c>
      <c r="DM114" s="808"/>
      <c r="DN114" s="808"/>
      <c r="DO114" s="808"/>
      <c r="DP114" s="809"/>
      <c r="DQ114" s="810" t="s">
        <v>129</v>
      </c>
      <c r="DR114" s="808"/>
      <c r="DS114" s="808"/>
      <c r="DT114" s="808"/>
      <c r="DU114" s="809"/>
      <c r="DV114" s="852" t="s">
        <v>129</v>
      </c>
      <c r="DW114" s="853"/>
      <c r="DX114" s="853"/>
      <c r="DY114" s="853"/>
      <c r="DZ114" s="854"/>
    </row>
    <row r="115" spans="1:130" s="226" customFormat="1" ht="26.25" customHeight="1" x14ac:dyDescent="0.15">
      <c r="A115" s="942"/>
      <c r="B115" s="943"/>
      <c r="C115" s="780" t="s">
        <v>447</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6</v>
      </c>
      <c r="AB115" s="947"/>
      <c r="AC115" s="947"/>
      <c r="AD115" s="947"/>
      <c r="AE115" s="948"/>
      <c r="AF115" s="949">
        <v>4</v>
      </c>
      <c r="AG115" s="947"/>
      <c r="AH115" s="947"/>
      <c r="AI115" s="947"/>
      <c r="AJ115" s="948"/>
      <c r="AK115" s="949">
        <v>103</v>
      </c>
      <c r="AL115" s="947"/>
      <c r="AM115" s="947"/>
      <c r="AN115" s="947"/>
      <c r="AO115" s="948"/>
      <c r="AP115" s="950">
        <v>0</v>
      </c>
      <c r="AQ115" s="951"/>
      <c r="AR115" s="951"/>
      <c r="AS115" s="951"/>
      <c r="AT115" s="952"/>
      <c r="AU115" s="960"/>
      <c r="AV115" s="961"/>
      <c r="AW115" s="961"/>
      <c r="AX115" s="961"/>
      <c r="AY115" s="961"/>
      <c r="AZ115" s="843" t="s">
        <v>448</v>
      </c>
      <c r="BA115" s="780"/>
      <c r="BB115" s="780"/>
      <c r="BC115" s="780"/>
      <c r="BD115" s="780"/>
      <c r="BE115" s="780"/>
      <c r="BF115" s="780"/>
      <c r="BG115" s="780"/>
      <c r="BH115" s="780"/>
      <c r="BI115" s="780"/>
      <c r="BJ115" s="780"/>
      <c r="BK115" s="780"/>
      <c r="BL115" s="780"/>
      <c r="BM115" s="780"/>
      <c r="BN115" s="780"/>
      <c r="BO115" s="780"/>
      <c r="BP115" s="781"/>
      <c r="BQ115" s="844" t="s">
        <v>129</v>
      </c>
      <c r="BR115" s="845"/>
      <c r="BS115" s="845"/>
      <c r="BT115" s="845"/>
      <c r="BU115" s="845"/>
      <c r="BV115" s="845" t="s">
        <v>129</v>
      </c>
      <c r="BW115" s="845"/>
      <c r="BX115" s="845"/>
      <c r="BY115" s="845"/>
      <c r="BZ115" s="845"/>
      <c r="CA115" s="845" t="s">
        <v>129</v>
      </c>
      <c r="CB115" s="845"/>
      <c r="CC115" s="845"/>
      <c r="CD115" s="845"/>
      <c r="CE115" s="845"/>
      <c r="CF115" s="903" t="s">
        <v>129</v>
      </c>
      <c r="CG115" s="904"/>
      <c r="CH115" s="904"/>
      <c r="CI115" s="904"/>
      <c r="CJ115" s="904"/>
      <c r="CK115" s="955"/>
      <c r="CL115" s="849"/>
      <c r="CM115" s="843" t="s">
        <v>449</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129</v>
      </c>
      <c r="DH115" s="808"/>
      <c r="DI115" s="808"/>
      <c r="DJ115" s="808"/>
      <c r="DK115" s="809"/>
      <c r="DL115" s="810" t="s">
        <v>129</v>
      </c>
      <c r="DM115" s="808"/>
      <c r="DN115" s="808"/>
      <c r="DO115" s="808"/>
      <c r="DP115" s="809"/>
      <c r="DQ115" s="810" t="s">
        <v>129</v>
      </c>
      <c r="DR115" s="808"/>
      <c r="DS115" s="808"/>
      <c r="DT115" s="808"/>
      <c r="DU115" s="809"/>
      <c r="DV115" s="852" t="s">
        <v>129</v>
      </c>
      <c r="DW115" s="853"/>
      <c r="DX115" s="853"/>
      <c r="DY115" s="853"/>
      <c r="DZ115" s="854"/>
    </row>
    <row r="116" spans="1:130" s="226" customFormat="1" ht="26.25" customHeight="1" x14ac:dyDescent="0.15">
      <c r="A116" s="944"/>
      <c r="B116" s="945"/>
      <c r="C116" s="867" t="s">
        <v>450</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129</v>
      </c>
      <c r="AB116" s="808"/>
      <c r="AC116" s="808"/>
      <c r="AD116" s="808"/>
      <c r="AE116" s="809"/>
      <c r="AF116" s="810" t="s">
        <v>129</v>
      </c>
      <c r="AG116" s="808"/>
      <c r="AH116" s="808"/>
      <c r="AI116" s="808"/>
      <c r="AJ116" s="809"/>
      <c r="AK116" s="810" t="s">
        <v>129</v>
      </c>
      <c r="AL116" s="808"/>
      <c r="AM116" s="808"/>
      <c r="AN116" s="808"/>
      <c r="AO116" s="809"/>
      <c r="AP116" s="852" t="s">
        <v>129</v>
      </c>
      <c r="AQ116" s="853"/>
      <c r="AR116" s="853"/>
      <c r="AS116" s="853"/>
      <c r="AT116" s="854"/>
      <c r="AU116" s="960"/>
      <c r="AV116" s="961"/>
      <c r="AW116" s="961"/>
      <c r="AX116" s="961"/>
      <c r="AY116" s="961"/>
      <c r="AZ116" s="937" t="s">
        <v>451</v>
      </c>
      <c r="BA116" s="938"/>
      <c r="BB116" s="938"/>
      <c r="BC116" s="938"/>
      <c r="BD116" s="938"/>
      <c r="BE116" s="938"/>
      <c r="BF116" s="938"/>
      <c r="BG116" s="938"/>
      <c r="BH116" s="938"/>
      <c r="BI116" s="938"/>
      <c r="BJ116" s="938"/>
      <c r="BK116" s="938"/>
      <c r="BL116" s="938"/>
      <c r="BM116" s="938"/>
      <c r="BN116" s="938"/>
      <c r="BO116" s="938"/>
      <c r="BP116" s="939"/>
      <c r="BQ116" s="844" t="s">
        <v>129</v>
      </c>
      <c r="BR116" s="845"/>
      <c r="BS116" s="845"/>
      <c r="BT116" s="845"/>
      <c r="BU116" s="845"/>
      <c r="BV116" s="845" t="s">
        <v>129</v>
      </c>
      <c r="BW116" s="845"/>
      <c r="BX116" s="845"/>
      <c r="BY116" s="845"/>
      <c r="BZ116" s="845"/>
      <c r="CA116" s="845" t="s">
        <v>129</v>
      </c>
      <c r="CB116" s="845"/>
      <c r="CC116" s="845"/>
      <c r="CD116" s="845"/>
      <c r="CE116" s="845"/>
      <c r="CF116" s="903" t="s">
        <v>129</v>
      </c>
      <c r="CG116" s="904"/>
      <c r="CH116" s="904"/>
      <c r="CI116" s="904"/>
      <c r="CJ116" s="904"/>
      <c r="CK116" s="955"/>
      <c r="CL116" s="849"/>
      <c r="CM116" s="843" t="s">
        <v>452</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129</v>
      </c>
      <c r="DH116" s="808"/>
      <c r="DI116" s="808"/>
      <c r="DJ116" s="808"/>
      <c r="DK116" s="809"/>
      <c r="DL116" s="810" t="s">
        <v>129</v>
      </c>
      <c r="DM116" s="808"/>
      <c r="DN116" s="808"/>
      <c r="DO116" s="808"/>
      <c r="DP116" s="809"/>
      <c r="DQ116" s="810" t="s">
        <v>129</v>
      </c>
      <c r="DR116" s="808"/>
      <c r="DS116" s="808"/>
      <c r="DT116" s="808"/>
      <c r="DU116" s="809"/>
      <c r="DV116" s="852" t="s">
        <v>129</v>
      </c>
      <c r="DW116" s="853"/>
      <c r="DX116" s="853"/>
      <c r="DY116" s="853"/>
      <c r="DZ116" s="854"/>
    </row>
    <row r="117" spans="1:130" s="226" customFormat="1" ht="26.25" customHeight="1" x14ac:dyDescent="0.15">
      <c r="A117" s="923" t="s">
        <v>185</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453</v>
      </c>
      <c r="Z117" s="925"/>
      <c r="AA117" s="930">
        <v>1106312</v>
      </c>
      <c r="AB117" s="931"/>
      <c r="AC117" s="931"/>
      <c r="AD117" s="931"/>
      <c r="AE117" s="932"/>
      <c r="AF117" s="933">
        <v>1302599</v>
      </c>
      <c r="AG117" s="931"/>
      <c r="AH117" s="931"/>
      <c r="AI117" s="931"/>
      <c r="AJ117" s="932"/>
      <c r="AK117" s="933">
        <v>1251954</v>
      </c>
      <c r="AL117" s="931"/>
      <c r="AM117" s="931"/>
      <c r="AN117" s="931"/>
      <c r="AO117" s="932"/>
      <c r="AP117" s="934"/>
      <c r="AQ117" s="935"/>
      <c r="AR117" s="935"/>
      <c r="AS117" s="935"/>
      <c r="AT117" s="936"/>
      <c r="AU117" s="960"/>
      <c r="AV117" s="961"/>
      <c r="AW117" s="961"/>
      <c r="AX117" s="961"/>
      <c r="AY117" s="961"/>
      <c r="AZ117" s="891" t="s">
        <v>454</v>
      </c>
      <c r="BA117" s="892"/>
      <c r="BB117" s="892"/>
      <c r="BC117" s="892"/>
      <c r="BD117" s="892"/>
      <c r="BE117" s="892"/>
      <c r="BF117" s="892"/>
      <c r="BG117" s="892"/>
      <c r="BH117" s="892"/>
      <c r="BI117" s="892"/>
      <c r="BJ117" s="892"/>
      <c r="BK117" s="892"/>
      <c r="BL117" s="892"/>
      <c r="BM117" s="892"/>
      <c r="BN117" s="892"/>
      <c r="BO117" s="892"/>
      <c r="BP117" s="893"/>
      <c r="BQ117" s="844" t="s">
        <v>129</v>
      </c>
      <c r="BR117" s="845"/>
      <c r="BS117" s="845"/>
      <c r="BT117" s="845"/>
      <c r="BU117" s="845"/>
      <c r="BV117" s="845" t="s">
        <v>129</v>
      </c>
      <c r="BW117" s="845"/>
      <c r="BX117" s="845"/>
      <c r="BY117" s="845"/>
      <c r="BZ117" s="845"/>
      <c r="CA117" s="845" t="s">
        <v>129</v>
      </c>
      <c r="CB117" s="845"/>
      <c r="CC117" s="845"/>
      <c r="CD117" s="845"/>
      <c r="CE117" s="845"/>
      <c r="CF117" s="903" t="s">
        <v>129</v>
      </c>
      <c r="CG117" s="904"/>
      <c r="CH117" s="904"/>
      <c r="CI117" s="904"/>
      <c r="CJ117" s="904"/>
      <c r="CK117" s="955"/>
      <c r="CL117" s="849"/>
      <c r="CM117" s="843" t="s">
        <v>455</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129</v>
      </c>
      <c r="DH117" s="808"/>
      <c r="DI117" s="808"/>
      <c r="DJ117" s="808"/>
      <c r="DK117" s="809"/>
      <c r="DL117" s="810" t="s">
        <v>129</v>
      </c>
      <c r="DM117" s="808"/>
      <c r="DN117" s="808"/>
      <c r="DO117" s="808"/>
      <c r="DP117" s="809"/>
      <c r="DQ117" s="810" t="s">
        <v>129</v>
      </c>
      <c r="DR117" s="808"/>
      <c r="DS117" s="808"/>
      <c r="DT117" s="808"/>
      <c r="DU117" s="809"/>
      <c r="DV117" s="852" t="s">
        <v>129</v>
      </c>
      <c r="DW117" s="853"/>
      <c r="DX117" s="853"/>
      <c r="DY117" s="853"/>
      <c r="DZ117" s="854"/>
    </row>
    <row r="118" spans="1:130" s="226" customFormat="1" ht="26.25" customHeight="1" x14ac:dyDescent="0.15">
      <c r="A118" s="923" t="s">
        <v>428</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425</v>
      </c>
      <c r="AB118" s="924"/>
      <c r="AC118" s="924"/>
      <c r="AD118" s="924"/>
      <c r="AE118" s="925"/>
      <c r="AF118" s="926" t="s">
        <v>426</v>
      </c>
      <c r="AG118" s="924"/>
      <c r="AH118" s="924"/>
      <c r="AI118" s="924"/>
      <c r="AJ118" s="925"/>
      <c r="AK118" s="926" t="s">
        <v>302</v>
      </c>
      <c r="AL118" s="924"/>
      <c r="AM118" s="924"/>
      <c r="AN118" s="924"/>
      <c r="AO118" s="925"/>
      <c r="AP118" s="927" t="s">
        <v>427</v>
      </c>
      <c r="AQ118" s="928"/>
      <c r="AR118" s="928"/>
      <c r="AS118" s="928"/>
      <c r="AT118" s="929"/>
      <c r="AU118" s="960"/>
      <c r="AV118" s="961"/>
      <c r="AW118" s="961"/>
      <c r="AX118" s="961"/>
      <c r="AY118" s="961"/>
      <c r="AZ118" s="866" t="s">
        <v>456</v>
      </c>
      <c r="BA118" s="867"/>
      <c r="BB118" s="867"/>
      <c r="BC118" s="867"/>
      <c r="BD118" s="867"/>
      <c r="BE118" s="867"/>
      <c r="BF118" s="867"/>
      <c r="BG118" s="867"/>
      <c r="BH118" s="867"/>
      <c r="BI118" s="867"/>
      <c r="BJ118" s="867"/>
      <c r="BK118" s="867"/>
      <c r="BL118" s="867"/>
      <c r="BM118" s="867"/>
      <c r="BN118" s="867"/>
      <c r="BO118" s="867"/>
      <c r="BP118" s="868"/>
      <c r="BQ118" s="907" t="s">
        <v>129</v>
      </c>
      <c r="BR118" s="873"/>
      <c r="BS118" s="873"/>
      <c r="BT118" s="873"/>
      <c r="BU118" s="873"/>
      <c r="BV118" s="873" t="s">
        <v>129</v>
      </c>
      <c r="BW118" s="873"/>
      <c r="BX118" s="873"/>
      <c r="BY118" s="873"/>
      <c r="BZ118" s="873"/>
      <c r="CA118" s="873" t="s">
        <v>129</v>
      </c>
      <c r="CB118" s="873"/>
      <c r="CC118" s="873"/>
      <c r="CD118" s="873"/>
      <c r="CE118" s="873"/>
      <c r="CF118" s="903" t="s">
        <v>129</v>
      </c>
      <c r="CG118" s="904"/>
      <c r="CH118" s="904"/>
      <c r="CI118" s="904"/>
      <c r="CJ118" s="904"/>
      <c r="CK118" s="955"/>
      <c r="CL118" s="849"/>
      <c r="CM118" s="843" t="s">
        <v>457</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129</v>
      </c>
      <c r="DH118" s="808"/>
      <c r="DI118" s="808"/>
      <c r="DJ118" s="808"/>
      <c r="DK118" s="809"/>
      <c r="DL118" s="810" t="s">
        <v>129</v>
      </c>
      <c r="DM118" s="808"/>
      <c r="DN118" s="808"/>
      <c r="DO118" s="808"/>
      <c r="DP118" s="809"/>
      <c r="DQ118" s="810" t="s">
        <v>129</v>
      </c>
      <c r="DR118" s="808"/>
      <c r="DS118" s="808"/>
      <c r="DT118" s="808"/>
      <c r="DU118" s="809"/>
      <c r="DV118" s="852" t="s">
        <v>129</v>
      </c>
      <c r="DW118" s="853"/>
      <c r="DX118" s="853"/>
      <c r="DY118" s="853"/>
      <c r="DZ118" s="854"/>
    </row>
    <row r="119" spans="1:130" s="226" customFormat="1" ht="26.25" customHeight="1" x14ac:dyDescent="0.15">
      <c r="A119" s="846" t="s">
        <v>431</v>
      </c>
      <c r="B119" s="847"/>
      <c r="C119" s="888" t="s">
        <v>432</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129</v>
      </c>
      <c r="AB119" s="917"/>
      <c r="AC119" s="917"/>
      <c r="AD119" s="917"/>
      <c r="AE119" s="918"/>
      <c r="AF119" s="919" t="s">
        <v>129</v>
      </c>
      <c r="AG119" s="917"/>
      <c r="AH119" s="917"/>
      <c r="AI119" s="917"/>
      <c r="AJ119" s="918"/>
      <c r="AK119" s="919" t="s">
        <v>129</v>
      </c>
      <c r="AL119" s="917"/>
      <c r="AM119" s="917"/>
      <c r="AN119" s="917"/>
      <c r="AO119" s="918"/>
      <c r="AP119" s="920" t="s">
        <v>129</v>
      </c>
      <c r="AQ119" s="921"/>
      <c r="AR119" s="921"/>
      <c r="AS119" s="921"/>
      <c r="AT119" s="922"/>
      <c r="AU119" s="962"/>
      <c r="AV119" s="963"/>
      <c r="AW119" s="963"/>
      <c r="AX119" s="963"/>
      <c r="AY119" s="963"/>
      <c r="AZ119" s="247" t="s">
        <v>185</v>
      </c>
      <c r="BA119" s="247"/>
      <c r="BB119" s="247"/>
      <c r="BC119" s="247"/>
      <c r="BD119" s="247"/>
      <c r="BE119" s="247"/>
      <c r="BF119" s="247"/>
      <c r="BG119" s="247"/>
      <c r="BH119" s="247"/>
      <c r="BI119" s="247"/>
      <c r="BJ119" s="247"/>
      <c r="BK119" s="247"/>
      <c r="BL119" s="247"/>
      <c r="BM119" s="247"/>
      <c r="BN119" s="247"/>
      <c r="BO119" s="905" t="s">
        <v>458</v>
      </c>
      <c r="BP119" s="906"/>
      <c r="BQ119" s="907">
        <v>16058882</v>
      </c>
      <c r="BR119" s="873"/>
      <c r="BS119" s="873"/>
      <c r="BT119" s="873"/>
      <c r="BU119" s="873"/>
      <c r="BV119" s="873">
        <v>16546225</v>
      </c>
      <c r="BW119" s="873"/>
      <c r="BX119" s="873"/>
      <c r="BY119" s="873"/>
      <c r="BZ119" s="873"/>
      <c r="CA119" s="873">
        <v>15698787</v>
      </c>
      <c r="CB119" s="873"/>
      <c r="CC119" s="873"/>
      <c r="CD119" s="873"/>
      <c r="CE119" s="873"/>
      <c r="CF119" s="776"/>
      <c r="CG119" s="777"/>
      <c r="CH119" s="777"/>
      <c r="CI119" s="777"/>
      <c r="CJ119" s="862"/>
      <c r="CK119" s="956"/>
      <c r="CL119" s="851"/>
      <c r="CM119" s="866" t="s">
        <v>459</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129</v>
      </c>
      <c r="DH119" s="792"/>
      <c r="DI119" s="792"/>
      <c r="DJ119" s="792"/>
      <c r="DK119" s="793"/>
      <c r="DL119" s="794" t="s">
        <v>129</v>
      </c>
      <c r="DM119" s="792"/>
      <c r="DN119" s="792"/>
      <c r="DO119" s="792"/>
      <c r="DP119" s="793"/>
      <c r="DQ119" s="794" t="s">
        <v>129</v>
      </c>
      <c r="DR119" s="792"/>
      <c r="DS119" s="792"/>
      <c r="DT119" s="792"/>
      <c r="DU119" s="793"/>
      <c r="DV119" s="876" t="s">
        <v>129</v>
      </c>
      <c r="DW119" s="877"/>
      <c r="DX119" s="877"/>
      <c r="DY119" s="877"/>
      <c r="DZ119" s="878"/>
    </row>
    <row r="120" spans="1:130" s="226" customFormat="1" ht="26.25" customHeight="1" x14ac:dyDescent="0.15">
      <c r="A120" s="848"/>
      <c r="B120" s="849"/>
      <c r="C120" s="843" t="s">
        <v>436</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129</v>
      </c>
      <c r="AB120" s="808"/>
      <c r="AC120" s="808"/>
      <c r="AD120" s="808"/>
      <c r="AE120" s="809"/>
      <c r="AF120" s="810" t="s">
        <v>129</v>
      </c>
      <c r="AG120" s="808"/>
      <c r="AH120" s="808"/>
      <c r="AI120" s="808"/>
      <c r="AJ120" s="809"/>
      <c r="AK120" s="810" t="s">
        <v>129</v>
      </c>
      <c r="AL120" s="808"/>
      <c r="AM120" s="808"/>
      <c r="AN120" s="808"/>
      <c r="AO120" s="809"/>
      <c r="AP120" s="852" t="s">
        <v>129</v>
      </c>
      <c r="AQ120" s="853"/>
      <c r="AR120" s="853"/>
      <c r="AS120" s="853"/>
      <c r="AT120" s="854"/>
      <c r="AU120" s="908" t="s">
        <v>460</v>
      </c>
      <c r="AV120" s="909"/>
      <c r="AW120" s="909"/>
      <c r="AX120" s="909"/>
      <c r="AY120" s="910"/>
      <c r="AZ120" s="888" t="s">
        <v>461</v>
      </c>
      <c r="BA120" s="836"/>
      <c r="BB120" s="836"/>
      <c r="BC120" s="836"/>
      <c r="BD120" s="836"/>
      <c r="BE120" s="836"/>
      <c r="BF120" s="836"/>
      <c r="BG120" s="836"/>
      <c r="BH120" s="836"/>
      <c r="BI120" s="836"/>
      <c r="BJ120" s="836"/>
      <c r="BK120" s="836"/>
      <c r="BL120" s="836"/>
      <c r="BM120" s="836"/>
      <c r="BN120" s="836"/>
      <c r="BO120" s="836"/>
      <c r="BP120" s="837"/>
      <c r="BQ120" s="889">
        <v>11141450</v>
      </c>
      <c r="BR120" s="870"/>
      <c r="BS120" s="870"/>
      <c r="BT120" s="870"/>
      <c r="BU120" s="870"/>
      <c r="BV120" s="870">
        <v>11152501</v>
      </c>
      <c r="BW120" s="870"/>
      <c r="BX120" s="870"/>
      <c r="BY120" s="870"/>
      <c r="BZ120" s="870"/>
      <c r="CA120" s="870">
        <v>10989230</v>
      </c>
      <c r="CB120" s="870"/>
      <c r="CC120" s="870"/>
      <c r="CD120" s="870"/>
      <c r="CE120" s="870"/>
      <c r="CF120" s="894">
        <v>123.2</v>
      </c>
      <c r="CG120" s="895"/>
      <c r="CH120" s="895"/>
      <c r="CI120" s="895"/>
      <c r="CJ120" s="895"/>
      <c r="CK120" s="896" t="s">
        <v>462</v>
      </c>
      <c r="CL120" s="880"/>
      <c r="CM120" s="880"/>
      <c r="CN120" s="880"/>
      <c r="CO120" s="881"/>
      <c r="CP120" s="900" t="s">
        <v>404</v>
      </c>
      <c r="CQ120" s="901"/>
      <c r="CR120" s="901"/>
      <c r="CS120" s="901"/>
      <c r="CT120" s="901"/>
      <c r="CU120" s="901"/>
      <c r="CV120" s="901"/>
      <c r="CW120" s="901"/>
      <c r="CX120" s="901"/>
      <c r="CY120" s="901"/>
      <c r="CZ120" s="901"/>
      <c r="DA120" s="901"/>
      <c r="DB120" s="901"/>
      <c r="DC120" s="901"/>
      <c r="DD120" s="901"/>
      <c r="DE120" s="901"/>
      <c r="DF120" s="902"/>
      <c r="DG120" s="889" t="s">
        <v>129</v>
      </c>
      <c r="DH120" s="870"/>
      <c r="DI120" s="870"/>
      <c r="DJ120" s="870"/>
      <c r="DK120" s="870"/>
      <c r="DL120" s="870">
        <v>2328705</v>
      </c>
      <c r="DM120" s="870"/>
      <c r="DN120" s="870"/>
      <c r="DO120" s="870"/>
      <c r="DP120" s="870"/>
      <c r="DQ120" s="870">
        <v>1189096</v>
      </c>
      <c r="DR120" s="870"/>
      <c r="DS120" s="870"/>
      <c r="DT120" s="870"/>
      <c r="DU120" s="870"/>
      <c r="DV120" s="871">
        <v>13.3</v>
      </c>
      <c r="DW120" s="871"/>
      <c r="DX120" s="871"/>
      <c r="DY120" s="871"/>
      <c r="DZ120" s="872"/>
    </row>
    <row r="121" spans="1:130" s="226" customFormat="1" ht="26.25" customHeight="1" x14ac:dyDescent="0.15">
      <c r="A121" s="848"/>
      <c r="B121" s="849"/>
      <c r="C121" s="891" t="s">
        <v>463</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129</v>
      </c>
      <c r="AB121" s="808"/>
      <c r="AC121" s="808"/>
      <c r="AD121" s="808"/>
      <c r="AE121" s="809"/>
      <c r="AF121" s="810" t="s">
        <v>129</v>
      </c>
      <c r="AG121" s="808"/>
      <c r="AH121" s="808"/>
      <c r="AI121" s="808"/>
      <c r="AJ121" s="809"/>
      <c r="AK121" s="810" t="s">
        <v>129</v>
      </c>
      <c r="AL121" s="808"/>
      <c r="AM121" s="808"/>
      <c r="AN121" s="808"/>
      <c r="AO121" s="809"/>
      <c r="AP121" s="852" t="s">
        <v>129</v>
      </c>
      <c r="AQ121" s="853"/>
      <c r="AR121" s="853"/>
      <c r="AS121" s="853"/>
      <c r="AT121" s="854"/>
      <c r="AU121" s="911"/>
      <c r="AV121" s="912"/>
      <c r="AW121" s="912"/>
      <c r="AX121" s="912"/>
      <c r="AY121" s="913"/>
      <c r="AZ121" s="843" t="s">
        <v>464</v>
      </c>
      <c r="BA121" s="780"/>
      <c r="BB121" s="780"/>
      <c r="BC121" s="780"/>
      <c r="BD121" s="780"/>
      <c r="BE121" s="780"/>
      <c r="BF121" s="780"/>
      <c r="BG121" s="780"/>
      <c r="BH121" s="780"/>
      <c r="BI121" s="780"/>
      <c r="BJ121" s="780"/>
      <c r="BK121" s="780"/>
      <c r="BL121" s="780"/>
      <c r="BM121" s="780"/>
      <c r="BN121" s="780"/>
      <c r="BO121" s="780"/>
      <c r="BP121" s="781"/>
      <c r="BQ121" s="844">
        <v>2674909</v>
      </c>
      <c r="BR121" s="845"/>
      <c r="BS121" s="845"/>
      <c r="BT121" s="845"/>
      <c r="BU121" s="845"/>
      <c r="BV121" s="845">
        <v>3172010</v>
      </c>
      <c r="BW121" s="845"/>
      <c r="BX121" s="845"/>
      <c r="BY121" s="845"/>
      <c r="BZ121" s="845"/>
      <c r="CA121" s="845">
        <v>2398678</v>
      </c>
      <c r="CB121" s="845"/>
      <c r="CC121" s="845"/>
      <c r="CD121" s="845"/>
      <c r="CE121" s="845"/>
      <c r="CF121" s="903">
        <v>26.9</v>
      </c>
      <c r="CG121" s="904"/>
      <c r="CH121" s="904"/>
      <c r="CI121" s="904"/>
      <c r="CJ121" s="904"/>
      <c r="CK121" s="897"/>
      <c r="CL121" s="883"/>
      <c r="CM121" s="883"/>
      <c r="CN121" s="883"/>
      <c r="CO121" s="884"/>
      <c r="CP121" s="863" t="s">
        <v>402</v>
      </c>
      <c r="CQ121" s="864"/>
      <c r="CR121" s="864"/>
      <c r="CS121" s="864"/>
      <c r="CT121" s="864"/>
      <c r="CU121" s="864"/>
      <c r="CV121" s="864"/>
      <c r="CW121" s="864"/>
      <c r="CX121" s="864"/>
      <c r="CY121" s="864"/>
      <c r="CZ121" s="864"/>
      <c r="DA121" s="864"/>
      <c r="DB121" s="864"/>
      <c r="DC121" s="864"/>
      <c r="DD121" s="864"/>
      <c r="DE121" s="864"/>
      <c r="DF121" s="865"/>
      <c r="DG121" s="844">
        <v>117474</v>
      </c>
      <c r="DH121" s="845"/>
      <c r="DI121" s="845"/>
      <c r="DJ121" s="845"/>
      <c r="DK121" s="845"/>
      <c r="DL121" s="845">
        <v>70292</v>
      </c>
      <c r="DM121" s="845"/>
      <c r="DN121" s="845"/>
      <c r="DO121" s="845"/>
      <c r="DP121" s="845"/>
      <c r="DQ121" s="845">
        <v>37146</v>
      </c>
      <c r="DR121" s="845"/>
      <c r="DS121" s="845"/>
      <c r="DT121" s="845"/>
      <c r="DU121" s="845"/>
      <c r="DV121" s="822">
        <v>0.4</v>
      </c>
      <c r="DW121" s="822"/>
      <c r="DX121" s="822"/>
      <c r="DY121" s="822"/>
      <c r="DZ121" s="823"/>
    </row>
    <row r="122" spans="1:130" s="226" customFormat="1" ht="26.25" customHeight="1" x14ac:dyDescent="0.15">
      <c r="A122" s="848"/>
      <c r="B122" s="849"/>
      <c r="C122" s="843" t="s">
        <v>446</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129</v>
      </c>
      <c r="AB122" s="808"/>
      <c r="AC122" s="808"/>
      <c r="AD122" s="808"/>
      <c r="AE122" s="809"/>
      <c r="AF122" s="810" t="s">
        <v>129</v>
      </c>
      <c r="AG122" s="808"/>
      <c r="AH122" s="808"/>
      <c r="AI122" s="808"/>
      <c r="AJ122" s="809"/>
      <c r="AK122" s="810" t="s">
        <v>129</v>
      </c>
      <c r="AL122" s="808"/>
      <c r="AM122" s="808"/>
      <c r="AN122" s="808"/>
      <c r="AO122" s="809"/>
      <c r="AP122" s="852" t="s">
        <v>129</v>
      </c>
      <c r="AQ122" s="853"/>
      <c r="AR122" s="853"/>
      <c r="AS122" s="853"/>
      <c r="AT122" s="854"/>
      <c r="AU122" s="911"/>
      <c r="AV122" s="912"/>
      <c r="AW122" s="912"/>
      <c r="AX122" s="912"/>
      <c r="AY122" s="913"/>
      <c r="AZ122" s="866" t="s">
        <v>465</v>
      </c>
      <c r="BA122" s="867"/>
      <c r="BB122" s="867"/>
      <c r="BC122" s="867"/>
      <c r="BD122" s="867"/>
      <c r="BE122" s="867"/>
      <c r="BF122" s="867"/>
      <c r="BG122" s="867"/>
      <c r="BH122" s="867"/>
      <c r="BI122" s="867"/>
      <c r="BJ122" s="867"/>
      <c r="BK122" s="867"/>
      <c r="BL122" s="867"/>
      <c r="BM122" s="867"/>
      <c r="BN122" s="867"/>
      <c r="BO122" s="867"/>
      <c r="BP122" s="868"/>
      <c r="BQ122" s="907">
        <v>12760736</v>
      </c>
      <c r="BR122" s="873"/>
      <c r="BS122" s="873"/>
      <c r="BT122" s="873"/>
      <c r="BU122" s="873"/>
      <c r="BV122" s="873">
        <v>12826367</v>
      </c>
      <c r="BW122" s="873"/>
      <c r="BX122" s="873"/>
      <c r="BY122" s="873"/>
      <c r="BZ122" s="873"/>
      <c r="CA122" s="873">
        <v>12755638</v>
      </c>
      <c r="CB122" s="873"/>
      <c r="CC122" s="873"/>
      <c r="CD122" s="873"/>
      <c r="CE122" s="873"/>
      <c r="CF122" s="874">
        <v>143</v>
      </c>
      <c r="CG122" s="875"/>
      <c r="CH122" s="875"/>
      <c r="CI122" s="875"/>
      <c r="CJ122" s="875"/>
      <c r="CK122" s="897"/>
      <c r="CL122" s="883"/>
      <c r="CM122" s="883"/>
      <c r="CN122" s="883"/>
      <c r="CO122" s="884"/>
      <c r="CP122" s="863" t="s">
        <v>405</v>
      </c>
      <c r="CQ122" s="864"/>
      <c r="CR122" s="864"/>
      <c r="CS122" s="864"/>
      <c r="CT122" s="864"/>
      <c r="CU122" s="864"/>
      <c r="CV122" s="864"/>
      <c r="CW122" s="864"/>
      <c r="CX122" s="864"/>
      <c r="CY122" s="864"/>
      <c r="CZ122" s="864"/>
      <c r="DA122" s="864"/>
      <c r="DB122" s="864"/>
      <c r="DC122" s="864"/>
      <c r="DD122" s="864"/>
      <c r="DE122" s="864"/>
      <c r="DF122" s="865"/>
      <c r="DG122" s="844">
        <v>3531</v>
      </c>
      <c r="DH122" s="845"/>
      <c r="DI122" s="845"/>
      <c r="DJ122" s="845"/>
      <c r="DK122" s="845"/>
      <c r="DL122" s="845">
        <v>5174</v>
      </c>
      <c r="DM122" s="845"/>
      <c r="DN122" s="845"/>
      <c r="DO122" s="845"/>
      <c r="DP122" s="845"/>
      <c r="DQ122" s="845">
        <v>6592</v>
      </c>
      <c r="DR122" s="845"/>
      <c r="DS122" s="845"/>
      <c r="DT122" s="845"/>
      <c r="DU122" s="845"/>
      <c r="DV122" s="822">
        <v>0.1</v>
      </c>
      <c r="DW122" s="822"/>
      <c r="DX122" s="822"/>
      <c r="DY122" s="822"/>
      <c r="DZ122" s="823"/>
    </row>
    <row r="123" spans="1:130" s="226" customFormat="1" ht="26.25" customHeight="1" x14ac:dyDescent="0.15">
      <c r="A123" s="848"/>
      <c r="B123" s="849"/>
      <c r="C123" s="843" t="s">
        <v>452</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129</v>
      </c>
      <c r="AB123" s="808"/>
      <c r="AC123" s="808"/>
      <c r="AD123" s="808"/>
      <c r="AE123" s="809"/>
      <c r="AF123" s="810" t="s">
        <v>129</v>
      </c>
      <c r="AG123" s="808"/>
      <c r="AH123" s="808"/>
      <c r="AI123" s="808"/>
      <c r="AJ123" s="809"/>
      <c r="AK123" s="810" t="s">
        <v>129</v>
      </c>
      <c r="AL123" s="808"/>
      <c r="AM123" s="808"/>
      <c r="AN123" s="808"/>
      <c r="AO123" s="809"/>
      <c r="AP123" s="852" t="s">
        <v>129</v>
      </c>
      <c r="AQ123" s="853"/>
      <c r="AR123" s="853"/>
      <c r="AS123" s="853"/>
      <c r="AT123" s="854"/>
      <c r="AU123" s="914"/>
      <c r="AV123" s="915"/>
      <c r="AW123" s="915"/>
      <c r="AX123" s="915"/>
      <c r="AY123" s="915"/>
      <c r="AZ123" s="247" t="s">
        <v>185</v>
      </c>
      <c r="BA123" s="247"/>
      <c r="BB123" s="247"/>
      <c r="BC123" s="247"/>
      <c r="BD123" s="247"/>
      <c r="BE123" s="247"/>
      <c r="BF123" s="247"/>
      <c r="BG123" s="247"/>
      <c r="BH123" s="247"/>
      <c r="BI123" s="247"/>
      <c r="BJ123" s="247"/>
      <c r="BK123" s="247"/>
      <c r="BL123" s="247"/>
      <c r="BM123" s="247"/>
      <c r="BN123" s="247"/>
      <c r="BO123" s="905" t="s">
        <v>466</v>
      </c>
      <c r="BP123" s="906"/>
      <c r="BQ123" s="860">
        <v>26577095</v>
      </c>
      <c r="BR123" s="861"/>
      <c r="BS123" s="861"/>
      <c r="BT123" s="861"/>
      <c r="BU123" s="861"/>
      <c r="BV123" s="861">
        <v>27150878</v>
      </c>
      <c r="BW123" s="861"/>
      <c r="BX123" s="861"/>
      <c r="BY123" s="861"/>
      <c r="BZ123" s="861"/>
      <c r="CA123" s="861">
        <v>26143546</v>
      </c>
      <c r="CB123" s="861"/>
      <c r="CC123" s="861"/>
      <c r="CD123" s="861"/>
      <c r="CE123" s="861"/>
      <c r="CF123" s="776"/>
      <c r="CG123" s="777"/>
      <c r="CH123" s="777"/>
      <c r="CI123" s="777"/>
      <c r="CJ123" s="862"/>
      <c r="CK123" s="897"/>
      <c r="CL123" s="883"/>
      <c r="CM123" s="883"/>
      <c r="CN123" s="883"/>
      <c r="CO123" s="884"/>
      <c r="CP123" s="863" t="s">
        <v>400</v>
      </c>
      <c r="CQ123" s="864"/>
      <c r="CR123" s="864"/>
      <c r="CS123" s="864"/>
      <c r="CT123" s="864"/>
      <c r="CU123" s="864"/>
      <c r="CV123" s="864"/>
      <c r="CW123" s="864"/>
      <c r="CX123" s="864"/>
      <c r="CY123" s="864"/>
      <c r="CZ123" s="864"/>
      <c r="DA123" s="864"/>
      <c r="DB123" s="864"/>
      <c r="DC123" s="864"/>
      <c r="DD123" s="864"/>
      <c r="DE123" s="864"/>
      <c r="DF123" s="865"/>
      <c r="DG123" s="807" t="s">
        <v>129</v>
      </c>
      <c r="DH123" s="808"/>
      <c r="DI123" s="808"/>
      <c r="DJ123" s="808"/>
      <c r="DK123" s="809"/>
      <c r="DL123" s="810" t="s">
        <v>129</v>
      </c>
      <c r="DM123" s="808"/>
      <c r="DN123" s="808"/>
      <c r="DO123" s="808"/>
      <c r="DP123" s="809"/>
      <c r="DQ123" s="810" t="s">
        <v>129</v>
      </c>
      <c r="DR123" s="808"/>
      <c r="DS123" s="808"/>
      <c r="DT123" s="808"/>
      <c r="DU123" s="809"/>
      <c r="DV123" s="852" t="s">
        <v>129</v>
      </c>
      <c r="DW123" s="853"/>
      <c r="DX123" s="853"/>
      <c r="DY123" s="853"/>
      <c r="DZ123" s="854"/>
    </row>
    <row r="124" spans="1:130" s="226" customFormat="1" ht="26.25" customHeight="1" thickBot="1" x14ac:dyDescent="0.2">
      <c r="A124" s="848"/>
      <c r="B124" s="849"/>
      <c r="C124" s="843" t="s">
        <v>455</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129</v>
      </c>
      <c r="AB124" s="808"/>
      <c r="AC124" s="808"/>
      <c r="AD124" s="808"/>
      <c r="AE124" s="809"/>
      <c r="AF124" s="810" t="s">
        <v>129</v>
      </c>
      <c r="AG124" s="808"/>
      <c r="AH124" s="808"/>
      <c r="AI124" s="808"/>
      <c r="AJ124" s="809"/>
      <c r="AK124" s="810" t="s">
        <v>129</v>
      </c>
      <c r="AL124" s="808"/>
      <c r="AM124" s="808"/>
      <c r="AN124" s="808"/>
      <c r="AO124" s="809"/>
      <c r="AP124" s="852" t="s">
        <v>129</v>
      </c>
      <c r="AQ124" s="853"/>
      <c r="AR124" s="853"/>
      <c r="AS124" s="853"/>
      <c r="AT124" s="854"/>
      <c r="AU124" s="855" t="s">
        <v>467</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129</v>
      </c>
      <c r="BR124" s="859"/>
      <c r="BS124" s="859"/>
      <c r="BT124" s="859"/>
      <c r="BU124" s="859"/>
      <c r="BV124" s="859" t="s">
        <v>129</v>
      </c>
      <c r="BW124" s="859"/>
      <c r="BX124" s="859"/>
      <c r="BY124" s="859"/>
      <c r="BZ124" s="859"/>
      <c r="CA124" s="859" t="s">
        <v>129</v>
      </c>
      <c r="CB124" s="859"/>
      <c r="CC124" s="859"/>
      <c r="CD124" s="859"/>
      <c r="CE124" s="859"/>
      <c r="CF124" s="754"/>
      <c r="CG124" s="755"/>
      <c r="CH124" s="755"/>
      <c r="CI124" s="755"/>
      <c r="CJ124" s="890"/>
      <c r="CK124" s="898"/>
      <c r="CL124" s="898"/>
      <c r="CM124" s="898"/>
      <c r="CN124" s="898"/>
      <c r="CO124" s="899"/>
      <c r="CP124" s="863" t="s">
        <v>468</v>
      </c>
      <c r="CQ124" s="864"/>
      <c r="CR124" s="864"/>
      <c r="CS124" s="864"/>
      <c r="CT124" s="864"/>
      <c r="CU124" s="864"/>
      <c r="CV124" s="864"/>
      <c r="CW124" s="864"/>
      <c r="CX124" s="864"/>
      <c r="CY124" s="864"/>
      <c r="CZ124" s="864"/>
      <c r="DA124" s="864"/>
      <c r="DB124" s="864"/>
      <c r="DC124" s="864"/>
      <c r="DD124" s="864"/>
      <c r="DE124" s="864"/>
      <c r="DF124" s="865"/>
      <c r="DG124" s="791">
        <v>2159661</v>
      </c>
      <c r="DH124" s="792"/>
      <c r="DI124" s="792"/>
      <c r="DJ124" s="792"/>
      <c r="DK124" s="793"/>
      <c r="DL124" s="794" t="s">
        <v>129</v>
      </c>
      <c r="DM124" s="792"/>
      <c r="DN124" s="792"/>
      <c r="DO124" s="792"/>
      <c r="DP124" s="793"/>
      <c r="DQ124" s="794" t="s">
        <v>129</v>
      </c>
      <c r="DR124" s="792"/>
      <c r="DS124" s="792"/>
      <c r="DT124" s="792"/>
      <c r="DU124" s="793"/>
      <c r="DV124" s="876" t="s">
        <v>129</v>
      </c>
      <c r="DW124" s="877"/>
      <c r="DX124" s="877"/>
      <c r="DY124" s="877"/>
      <c r="DZ124" s="878"/>
    </row>
    <row r="125" spans="1:130" s="226" customFormat="1" ht="26.25" customHeight="1" x14ac:dyDescent="0.15">
      <c r="A125" s="848"/>
      <c r="B125" s="849"/>
      <c r="C125" s="843" t="s">
        <v>457</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129</v>
      </c>
      <c r="AB125" s="808"/>
      <c r="AC125" s="808"/>
      <c r="AD125" s="808"/>
      <c r="AE125" s="809"/>
      <c r="AF125" s="810" t="s">
        <v>129</v>
      </c>
      <c r="AG125" s="808"/>
      <c r="AH125" s="808"/>
      <c r="AI125" s="808"/>
      <c r="AJ125" s="809"/>
      <c r="AK125" s="810" t="s">
        <v>129</v>
      </c>
      <c r="AL125" s="808"/>
      <c r="AM125" s="808"/>
      <c r="AN125" s="808"/>
      <c r="AO125" s="809"/>
      <c r="AP125" s="852" t="s">
        <v>129</v>
      </c>
      <c r="AQ125" s="853"/>
      <c r="AR125" s="853"/>
      <c r="AS125" s="853"/>
      <c r="AT125" s="85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79" t="s">
        <v>469</v>
      </c>
      <c r="CL125" s="880"/>
      <c r="CM125" s="880"/>
      <c r="CN125" s="880"/>
      <c r="CO125" s="881"/>
      <c r="CP125" s="888" t="s">
        <v>470</v>
      </c>
      <c r="CQ125" s="836"/>
      <c r="CR125" s="836"/>
      <c r="CS125" s="836"/>
      <c r="CT125" s="836"/>
      <c r="CU125" s="836"/>
      <c r="CV125" s="836"/>
      <c r="CW125" s="836"/>
      <c r="CX125" s="836"/>
      <c r="CY125" s="836"/>
      <c r="CZ125" s="836"/>
      <c r="DA125" s="836"/>
      <c r="DB125" s="836"/>
      <c r="DC125" s="836"/>
      <c r="DD125" s="836"/>
      <c r="DE125" s="836"/>
      <c r="DF125" s="837"/>
      <c r="DG125" s="889" t="s">
        <v>129</v>
      </c>
      <c r="DH125" s="870"/>
      <c r="DI125" s="870"/>
      <c r="DJ125" s="870"/>
      <c r="DK125" s="870"/>
      <c r="DL125" s="870" t="s">
        <v>129</v>
      </c>
      <c r="DM125" s="870"/>
      <c r="DN125" s="870"/>
      <c r="DO125" s="870"/>
      <c r="DP125" s="870"/>
      <c r="DQ125" s="870" t="s">
        <v>129</v>
      </c>
      <c r="DR125" s="870"/>
      <c r="DS125" s="870"/>
      <c r="DT125" s="870"/>
      <c r="DU125" s="870"/>
      <c r="DV125" s="871" t="s">
        <v>129</v>
      </c>
      <c r="DW125" s="871"/>
      <c r="DX125" s="871"/>
      <c r="DY125" s="871"/>
      <c r="DZ125" s="872"/>
    </row>
    <row r="126" spans="1:130" s="226" customFormat="1" ht="26.25" customHeight="1" thickBot="1" x14ac:dyDescent="0.2">
      <c r="A126" s="848"/>
      <c r="B126" s="849"/>
      <c r="C126" s="843" t="s">
        <v>459</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129</v>
      </c>
      <c r="AB126" s="808"/>
      <c r="AC126" s="808"/>
      <c r="AD126" s="808"/>
      <c r="AE126" s="809"/>
      <c r="AF126" s="810" t="s">
        <v>129</v>
      </c>
      <c r="AG126" s="808"/>
      <c r="AH126" s="808"/>
      <c r="AI126" s="808"/>
      <c r="AJ126" s="809"/>
      <c r="AK126" s="810" t="s">
        <v>129</v>
      </c>
      <c r="AL126" s="808"/>
      <c r="AM126" s="808"/>
      <c r="AN126" s="808"/>
      <c r="AO126" s="809"/>
      <c r="AP126" s="852" t="s">
        <v>129</v>
      </c>
      <c r="AQ126" s="853"/>
      <c r="AR126" s="853"/>
      <c r="AS126" s="853"/>
      <c r="AT126" s="85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2"/>
      <c r="CL126" s="883"/>
      <c r="CM126" s="883"/>
      <c r="CN126" s="883"/>
      <c r="CO126" s="884"/>
      <c r="CP126" s="843" t="s">
        <v>471</v>
      </c>
      <c r="CQ126" s="780"/>
      <c r="CR126" s="780"/>
      <c r="CS126" s="780"/>
      <c r="CT126" s="780"/>
      <c r="CU126" s="780"/>
      <c r="CV126" s="780"/>
      <c r="CW126" s="780"/>
      <c r="CX126" s="780"/>
      <c r="CY126" s="780"/>
      <c r="CZ126" s="780"/>
      <c r="DA126" s="780"/>
      <c r="DB126" s="780"/>
      <c r="DC126" s="780"/>
      <c r="DD126" s="780"/>
      <c r="DE126" s="780"/>
      <c r="DF126" s="781"/>
      <c r="DG126" s="844" t="s">
        <v>129</v>
      </c>
      <c r="DH126" s="845"/>
      <c r="DI126" s="845"/>
      <c r="DJ126" s="845"/>
      <c r="DK126" s="845"/>
      <c r="DL126" s="845" t="s">
        <v>129</v>
      </c>
      <c r="DM126" s="845"/>
      <c r="DN126" s="845"/>
      <c r="DO126" s="845"/>
      <c r="DP126" s="845"/>
      <c r="DQ126" s="845" t="s">
        <v>129</v>
      </c>
      <c r="DR126" s="845"/>
      <c r="DS126" s="845"/>
      <c r="DT126" s="845"/>
      <c r="DU126" s="845"/>
      <c r="DV126" s="822" t="s">
        <v>129</v>
      </c>
      <c r="DW126" s="822"/>
      <c r="DX126" s="822"/>
      <c r="DY126" s="822"/>
      <c r="DZ126" s="823"/>
    </row>
    <row r="127" spans="1:130" s="226" customFormat="1" ht="26.25" customHeight="1" x14ac:dyDescent="0.15">
      <c r="A127" s="850"/>
      <c r="B127" s="851"/>
      <c r="C127" s="866" t="s">
        <v>472</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v>6</v>
      </c>
      <c r="AB127" s="808"/>
      <c r="AC127" s="808"/>
      <c r="AD127" s="808"/>
      <c r="AE127" s="809"/>
      <c r="AF127" s="810">
        <v>4</v>
      </c>
      <c r="AG127" s="808"/>
      <c r="AH127" s="808"/>
      <c r="AI127" s="808"/>
      <c r="AJ127" s="809"/>
      <c r="AK127" s="810">
        <v>103</v>
      </c>
      <c r="AL127" s="808"/>
      <c r="AM127" s="808"/>
      <c r="AN127" s="808"/>
      <c r="AO127" s="809"/>
      <c r="AP127" s="852">
        <v>0</v>
      </c>
      <c r="AQ127" s="853"/>
      <c r="AR127" s="853"/>
      <c r="AS127" s="853"/>
      <c r="AT127" s="854"/>
      <c r="AU127" s="228"/>
      <c r="AV127" s="228"/>
      <c r="AW127" s="228"/>
      <c r="AX127" s="869" t="s">
        <v>473</v>
      </c>
      <c r="AY127" s="840"/>
      <c r="AZ127" s="840"/>
      <c r="BA127" s="840"/>
      <c r="BB127" s="840"/>
      <c r="BC127" s="840"/>
      <c r="BD127" s="840"/>
      <c r="BE127" s="841"/>
      <c r="BF127" s="839" t="s">
        <v>474</v>
      </c>
      <c r="BG127" s="840"/>
      <c r="BH127" s="840"/>
      <c r="BI127" s="840"/>
      <c r="BJ127" s="840"/>
      <c r="BK127" s="840"/>
      <c r="BL127" s="841"/>
      <c r="BM127" s="839" t="s">
        <v>475</v>
      </c>
      <c r="BN127" s="840"/>
      <c r="BO127" s="840"/>
      <c r="BP127" s="840"/>
      <c r="BQ127" s="840"/>
      <c r="BR127" s="840"/>
      <c r="BS127" s="841"/>
      <c r="BT127" s="839" t="s">
        <v>476</v>
      </c>
      <c r="BU127" s="840"/>
      <c r="BV127" s="840"/>
      <c r="BW127" s="840"/>
      <c r="BX127" s="840"/>
      <c r="BY127" s="840"/>
      <c r="BZ127" s="842"/>
      <c r="CA127" s="228"/>
      <c r="CB127" s="228"/>
      <c r="CC127" s="228"/>
      <c r="CD127" s="251"/>
      <c r="CE127" s="251"/>
      <c r="CF127" s="251"/>
      <c r="CG127" s="228"/>
      <c r="CH127" s="228"/>
      <c r="CI127" s="228"/>
      <c r="CJ127" s="250"/>
      <c r="CK127" s="882"/>
      <c r="CL127" s="883"/>
      <c r="CM127" s="883"/>
      <c r="CN127" s="883"/>
      <c r="CO127" s="884"/>
      <c r="CP127" s="843" t="s">
        <v>477</v>
      </c>
      <c r="CQ127" s="780"/>
      <c r="CR127" s="780"/>
      <c r="CS127" s="780"/>
      <c r="CT127" s="780"/>
      <c r="CU127" s="780"/>
      <c r="CV127" s="780"/>
      <c r="CW127" s="780"/>
      <c r="CX127" s="780"/>
      <c r="CY127" s="780"/>
      <c r="CZ127" s="780"/>
      <c r="DA127" s="780"/>
      <c r="DB127" s="780"/>
      <c r="DC127" s="780"/>
      <c r="DD127" s="780"/>
      <c r="DE127" s="780"/>
      <c r="DF127" s="781"/>
      <c r="DG127" s="844" t="s">
        <v>129</v>
      </c>
      <c r="DH127" s="845"/>
      <c r="DI127" s="845"/>
      <c r="DJ127" s="845"/>
      <c r="DK127" s="845"/>
      <c r="DL127" s="845" t="s">
        <v>129</v>
      </c>
      <c r="DM127" s="845"/>
      <c r="DN127" s="845"/>
      <c r="DO127" s="845"/>
      <c r="DP127" s="845"/>
      <c r="DQ127" s="845" t="s">
        <v>129</v>
      </c>
      <c r="DR127" s="845"/>
      <c r="DS127" s="845"/>
      <c r="DT127" s="845"/>
      <c r="DU127" s="845"/>
      <c r="DV127" s="822" t="s">
        <v>129</v>
      </c>
      <c r="DW127" s="822"/>
      <c r="DX127" s="822"/>
      <c r="DY127" s="822"/>
      <c r="DZ127" s="823"/>
    </row>
    <row r="128" spans="1:130" s="226" customFormat="1" ht="26.25" customHeight="1" thickBot="1" x14ac:dyDescent="0.2">
      <c r="A128" s="824" t="s">
        <v>478</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479</v>
      </c>
      <c r="X128" s="826"/>
      <c r="Y128" s="826"/>
      <c r="Z128" s="827"/>
      <c r="AA128" s="828">
        <v>255808</v>
      </c>
      <c r="AB128" s="829"/>
      <c r="AC128" s="829"/>
      <c r="AD128" s="829"/>
      <c r="AE128" s="830"/>
      <c r="AF128" s="831">
        <v>345240</v>
      </c>
      <c r="AG128" s="829"/>
      <c r="AH128" s="829"/>
      <c r="AI128" s="829"/>
      <c r="AJ128" s="830"/>
      <c r="AK128" s="831">
        <v>292996</v>
      </c>
      <c r="AL128" s="829"/>
      <c r="AM128" s="829"/>
      <c r="AN128" s="829"/>
      <c r="AO128" s="830"/>
      <c r="AP128" s="832"/>
      <c r="AQ128" s="833"/>
      <c r="AR128" s="833"/>
      <c r="AS128" s="833"/>
      <c r="AT128" s="834"/>
      <c r="AU128" s="228"/>
      <c r="AV128" s="228"/>
      <c r="AW128" s="228"/>
      <c r="AX128" s="835" t="s">
        <v>480</v>
      </c>
      <c r="AY128" s="836"/>
      <c r="AZ128" s="836"/>
      <c r="BA128" s="836"/>
      <c r="BB128" s="836"/>
      <c r="BC128" s="836"/>
      <c r="BD128" s="836"/>
      <c r="BE128" s="837"/>
      <c r="BF128" s="814" t="s">
        <v>129</v>
      </c>
      <c r="BG128" s="815"/>
      <c r="BH128" s="815"/>
      <c r="BI128" s="815"/>
      <c r="BJ128" s="815"/>
      <c r="BK128" s="815"/>
      <c r="BL128" s="838"/>
      <c r="BM128" s="814">
        <v>13.33</v>
      </c>
      <c r="BN128" s="815"/>
      <c r="BO128" s="815"/>
      <c r="BP128" s="815"/>
      <c r="BQ128" s="815"/>
      <c r="BR128" s="815"/>
      <c r="BS128" s="838"/>
      <c r="BT128" s="814">
        <v>20</v>
      </c>
      <c r="BU128" s="815"/>
      <c r="BV128" s="815"/>
      <c r="BW128" s="815"/>
      <c r="BX128" s="815"/>
      <c r="BY128" s="815"/>
      <c r="BZ128" s="816"/>
      <c r="CA128" s="251"/>
      <c r="CB128" s="251"/>
      <c r="CC128" s="251"/>
      <c r="CD128" s="251"/>
      <c r="CE128" s="251"/>
      <c r="CF128" s="251"/>
      <c r="CG128" s="228"/>
      <c r="CH128" s="228"/>
      <c r="CI128" s="228"/>
      <c r="CJ128" s="250"/>
      <c r="CK128" s="885"/>
      <c r="CL128" s="886"/>
      <c r="CM128" s="886"/>
      <c r="CN128" s="886"/>
      <c r="CO128" s="887"/>
      <c r="CP128" s="817" t="s">
        <v>481</v>
      </c>
      <c r="CQ128" s="758"/>
      <c r="CR128" s="758"/>
      <c r="CS128" s="758"/>
      <c r="CT128" s="758"/>
      <c r="CU128" s="758"/>
      <c r="CV128" s="758"/>
      <c r="CW128" s="758"/>
      <c r="CX128" s="758"/>
      <c r="CY128" s="758"/>
      <c r="CZ128" s="758"/>
      <c r="DA128" s="758"/>
      <c r="DB128" s="758"/>
      <c r="DC128" s="758"/>
      <c r="DD128" s="758"/>
      <c r="DE128" s="758"/>
      <c r="DF128" s="759"/>
      <c r="DG128" s="818" t="s">
        <v>129</v>
      </c>
      <c r="DH128" s="819"/>
      <c r="DI128" s="819"/>
      <c r="DJ128" s="819"/>
      <c r="DK128" s="819"/>
      <c r="DL128" s="819" t="s">
        <v>129</v>
      </c>
      <c r="DM128" s="819"/>
      <c r="DN128" s="819"/>
      <c r="DO128" s="819"/>
      <c r="DP128" s="819"/>
      <c r="DQ128" s="819" t="s">
        <v>129</v>
      </c>
      <c r="DR128" s="819"/>
      <c r="DS128" s="819"/>
      <c r="DT128" s="819"/>
      <c r="DU128" s="819"/>
      <c r="DV128" s="820" t="s">
        <v>129</v>
      </c>
      <c r="DW128" s="820"/>
      <c r="DX128" s="820"/>
      <c r="DY128" s="820"/>
      <c r="DZ128" s="821"/>
    </row>
    <row r="129" spans="1:131" s="226" customFormat="1" ht="26.25" customHeight="1" x14ac:dyDescent="0.15">
      <c r="A129" s="802" t="s">
        <v>108</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482</v>
      </c>
      <c r="X129" s="805"/>
      <c r="Y129" s="805"/>
      <c r="Z129" s="806"/>
      <c r="AA129" s="807">
        <v>9528785</v>
      </c>
      <c r="AB129" s="808"/>
      <c r="AC129" s="808"/>
      <c r="AD129" s="808"/>
      <c r="AE129" s="809"/>
      <c r="AF129" s="810">
        <v>9678101</v>
      </c>
      <c r="AG129" s="808"/>
      <c r="AH129" s="808"/>
      <c r="AI129" s="808"/>
      <c r="AJ129" s="809"/>
      <c r="AK129" s="810">
        <v>9990153</v>
      </c>
      <c r="AL129" s="808"/>
      <c r="AM129" s="808"/>
      <c r="AN129" s="808"/>
      <c r="AO129" s="809"/>
      <c r="AP129" s="811"/>
      <c r="AQ129" s="812"/>
      <c r="AR129" s="812"/>
      <c r="AS129" s="812"/>
      <c r="AT129" s="813"/>
      <c r="AU129" s="229"/>
      <c r="AV129" s="229"/>
      <c r="AW129" s="229"/>
      <c r="AX129" s="779" t="s">
        <v>483</v>
      </c>
      <c r="AY129" s="780"/>
      <c r="AZ129" s="780"/>
      <c r="BA129" s="780"/>
      <c r="BB129" s="780"/>
      <c r="BC129" s="780"/>
      <c r="BD129" s="780"/>
      <c r="BE129" s="781"/>
      <c r="BF129" s="798" t="s">
        <v>129</v>
      </c>
      <c r="BG129" s="799"/>
      <c r="BH129" s="799"/>
      <c r="BI129" s="799"/>
      <c r="BJ129" s="799"/>
      <c r="BK129" s="799"/>
      <c r="BL129" s="800"/>
      <c r="BM129" s="798">
        <v>18.329999999999998</v>
      </c>
      <c r="BN129" s="799"/>
      <c r="BO129" s="799"/>
      <c r="BP129" s="799"/>
      <c r="BQ129" s="799"/>
      <c r="BR129" s="799"/>
      <c r="BS129" s="800"/>
      <c r="BT129" s="798">
        <v>30</v>
      </c>
      <c r="BU129" s="799"/>
      <c r="BV129" s="799"/>
      <c r="BW129" s="799"/>
      <c r="BX129" s="799"/>
      <c r="BY129" s="799"/>
      <c r="BZ129" s="8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2" t="s">
        <v>484</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485</v>
      </c>
      <c r="X130" s="805"/>
      <c r="Y130" s="805"/>
      <c r="Z130" s="806"/>
      <c r="AA130" s="807">
        <v>1091779</v>
      </c>
      <c r="AB130" s="808"/>
      <c r="AC130" s="808"/>
      <c r="AD130" s="808"/>
      <c r="AE130" s="809"/>
      <c r="AF130" s="810">
        <v>1080152</v>
      </c>
      <c r="AG130" s="808"/>
      <c r="AH130" s="808"/>
      <c r="AI130" s="808"/>
      <c r="AJ130" s="809"/>
      <c r="AK130" s="810">
        <v>1068525</v>
      </c>
      <c r="AL130" s="808"/>
      <c r="AM130" s="808"/>
      <c r="AN130" s="808"/>
      <c r="AO130" s="809"/>
      <c r="AP130" s="811"/>
      <c r="AQ130" s="812"/>
      <c r="AR130" s="812"/>
      <c r="AS130" s="812"/>
      <c r="AT130" s="813"/>
      <c r="AU130" s="229"/>
      <c r="AV130" s="229"/>
      <c r="AW130" s="229"/>
      <c r="AX130" s="779" t="s">
        <v>486</v>
      </c>
      <c r="AY130" s="780"/>
      <c r="AZ130" s="780"/>
      <c r="BA130" s="780"/>
      <c r="BB130" s="780"/>
      <c r="BC130" s="780"/>
      <c r="BD130" s="780"/>
      <c r="BE130" s="781"/>
      <c r="BF130" s="782">
        <v>-1.8</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487</v>
      </c>
      <c r="X131" s="789"/>
      <c r="Y131" s="789"/>
      <c r="Z131" s="790"/>
      <c r="AA131" s="791">
        <v>8437006</v>
      </c>
      <c r="AB131" s="792"/>
      <c r="AC131" s="792"/>
      <c r="AD131" s="792"/>
      <c r="AE131" s="793"/>
      <c r="AF131" s="794">
        <v>8597949</v>
      </c>
      <c r="AG131" s="792"/>
      <c r="AH131" s="792"/>
      <c r="AI131" s="792"/>
      <c r="AJ131" s="793"/>
      <c r="AK131" s="794">
        <v>8921628</v>
      </c>
      <c r="AL131" s="792"/>
      <c r="AM131" s="792"/>
      <c r="AN131" s="792"/>
      <c r="AO131" s="793"/>
      <c r="AP131" s="795"/>
      <c r="AQ131" s="796"/>
      <c r="AR131" s="796"/>
      <c r="AS131" s="796"/>
      <c r="AT131" s="797"/>
      <c r="AU131" s="229"/>
      <c r="AV131" s="229"/>
      <c r="AW131" s="229"/>
      <c r="AX131" s="757" t="s">
        <v>488</v>
      </c>
      <c r="AY131" s="758"/>
      <c r="AZ131" s="758"/>
      <c r="BA131" s="758"/>
      <c r="BB131" s="758"/>
      <c r="BC131" s="758"/>
      <c r="BD131" s="758"/>
      <c r="BE131" s="759"/>
      <c r="BF131" s="760" t="s">
        <v>129</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6" t="s">
        <v>489</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490</v>
      </c>
      <c r="W132" s="770"/>
      <c r="X132" s="770"/>
      <c r="Y132" s="770"/>
      <c r="Z132" s="771"/>
      <c r="AA132" s="772">
        <v>-2.859722987</v>
      </c>
      <c r="AB132" s="773"/>
      <c r="AC132" s="773"/>
      <c r="AD132" s="773"/>
      <c r="AE132" s="774"/>
      <c r="AF132" s="775">
        <v>-1.428166182</v>
      </c>
      <c r="AG132" s="773"/>
      <c r="AH132" s="773"/>
      <c r="AI132" s="773"/>
      <c r="AJ132" s="774"/>
      <c r="AK132" s="775">
        <v>-1.228105453</v>
      </c>
      <c r="AL132" s="773"/>
      <c r="AM132" s="773"/>
      <c r="AN132" s="773"/>
      <c r="AO132" s="774"/>
      <c r="AP132" s="776"/>
      <c r="AQ132" s="777"/>
      <c r="AR132" s="777"/>
      <c r="AS132" s="777"/>
      <c r="AT132" s="77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491</v>
      </c>
      <c r="W133" s="749"/>
      <c r="X133" s="749"/>
      <c r="Y133" s="749"/>
      <c r="Z133" s="750"/>
      <c r="AA133" s="751">
        <v>-0.9</v>
      </c>
      <c r="AB133" s="752"/>
      <c r="AC133" s="752"/>
      <c r="AD133" s="752"/>
      <c r="AE133" s="753"/>
      <c r="AF133" s="751">
        <v>-1.1000000000000001</v>
      </c>
      <c r="AG133" s="752"/>
      <c r="AH133" s="752"/>
      <c r="AI133" s="752"/>
      <c r="AJ133" s="753"/>
      <c r="AK133" s="751">
        <v>-1.8</v>
      </c>
      <c r="AL133" s="752"/>
      <c r="AM133" s="752"/>
      <c r="AN133" s="752"/>
      <c r="AO133" s="753"/>
      <c r="AP133" s="754"/>
      <c r="AQ133" s="755"/>
      <c r="AR133" s="755"/>
      <c r="AS133" s="755"/>
      <c r="AT133" s="75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DxOKRGA8+OL8Pk3+uINBb+QstYrmo9E2QvmsCkqslAx1ES0OpruJMncktgEqBauajHOHmJxEy7QL7udd+w1TAw==" saltValue="BkdA56QdkmB3AYAtcAehC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492</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sq09UwcZGdy2gzOI7W5ge0q5/T24OAyCaqLetGlQQUA06feJA1g6YnD8fi0CHUKEcYbUFW1wMg+YfcgG5IT9w==" saltValue="TWxouxVdFzLCwoRHUg/Xs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494</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8" t="s">
        <v>495</v>
      </c>
      <c r="AP7" s="268"/>
      <c r="AQ7" s="269" t="s">
        <v>496</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9"/>
      <c r="AP8" s="274" t="s">
        <v>497</v>
      </c>
      <c r="AQ8" s="275" t="s">
        <v>498</v>
      </c>
      <c r="AR8" s="276" t="s">
        <v>499</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60" t="s">
        <v>500</v>
      </c>
      <c r="AL9" s="1161"/>
      <c r="AM9" s="1161"/>
      <c r="AN9" s="1162"/>
      <c r="AO9" s="277">
        <v>2729270</v>
      </c>
      <c r="AP9" s="277">
        <v>62201</v>
      </c>
      <c r="AQ9" s="278">
        <v>89252</v>
      </c>
      <c r="AR9" s="279">
        <v>-30.3</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60" t="s">
        <v>501</v>
      </c>
      <c r="AL10" s="1161"/>
      <c r="AM10" s="1161"/>
      <c r="AN10" s="1162"/>
      <c r="AO10" s="280">
        <v>406202</v>
      </c>
      <c r="AP10" s="280">
        <v>9258</v>
      </c>
      <c r="AQ10" s="281">
        <v>11439</v>
      </c>
      <c r="AR10" s="282">
        <v>-19.100000000000001</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60" t="s">
        <v>502</v>
      </c>
      <c r="AL11" s="1161"/>
      <c r="AM11" s="1161"/>
      <c r="AN11" s="1162"/>
      <c r="AO11" s="280">
        <v>32199</v>
      </c>
      <c r="AP11" s="280">
        <v>734</v>
      </c>
      <c r="AQ11" s="281">
        <v>869</v>
      </c>
      <c r="AR11" s="282">
        <v>-15.5</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60" t="s">
        <v>503</v>
      </c>
      <c r="AL12" s="1161"/>
      <c r="AM12" s="1161"/>
      <c r="AN12" s="1162"/>
      <c r="AO12" s="280" t="s">
        <v>504</v>
      </c>
      <c r="AP12" s="280" t="s">
        <v>504</v>
      </c>
      <c r="AQ12" s="281">
        <v>1</v>
      </c>
      <c r="AR12" s="282" t="s">
        <v>504</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60" t="s">
        <v>505</v>
      </c>
      <c r="AL13" s="1161"/>
      <c r="AM13" s="1161"/>
      <c r="AN13" s="1162"/>
      <c r="AO13" s="280">
        <v>117246</v>
      </c>
      <c r="AP13" s="280">
        <v>2672</v>
      </c>
      <c r="AQ13" s="281">
        <v>3581</v>
      </c>
      <c r="AR13" s="282">
        <v>-25.4</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60" t="s">
        <v>506</v>
      </c>
      <c r="AL14" s="1161"/>
      <c r="AM14" s="1161"/>
      <c r="AN14" s="1162"/>
      <c r="AO14" s="280">
        <v>46630</v>
      </c>
      <c r="AP14" s="280">
        <v>1063</v>
      </c>
      <c r="AQ14" s="281">
        <v>1527</v>
      </c>
      <c r="AR14" s="282">
        <v>-30.4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3" t="s">
        <v>507</v>
      </c>
      <c r="AL15" s="1164"/>
      <c r="AM15" s="1164"/>
      <c r="AN15" s="1165"/>
      <c r="AO15" s="280">
        <v>-184033</v>
      </c>
      <c r="AP15" s="280">
        <v>-4194</v>
      </c>
      <c r="AQ15" s="281">
        <v>-6588</v>
      </c>
      <c r="AR15" s="282">
        <v>-36.299999999999997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3" t="s">
        <v>185</v>
      </c>
      <c r="AL16" s="1164"/>
      <c r="AM16" s="1164"/>
      <c r="AN16" s="1165"/>
      <c r="AO16" s="280">
        <v>3147514</v>
      </c>
      <c r="AP16" s="280">
        <v>71733</v>
      </c>
      <c r="AQ16" s="281">
        <v>100080</v>
      </c>
      <c r="AR16" s="282">
        <v>-28.3</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508</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509</v>
      </c>
      <c r="AP20" s="289" t="s">
        <v>510</v>
      </c>
      <c r="AQ20" s="290" t="s">
        <v>511</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6" t="s">
        <v>512</v>
      </c>
      <c r="AL21" s="1167"/>
      <c r="AM21" s="1167"/>
      <c r="AN21" s="1168"/>
      <c r="AO21" s="293">
        <v>6.52</v>
      </c>
      <c r="AP21" s="294">
        <v>9.0299999999999994</v>
      </c>
      <c r="AQ21" s="295">
        <v>-2.5099999999999998</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6" t="s">
        <v>513</v>
      </c>
      <c r="AL22" s="1167"/>
      <c r="AM22" s="1167"/>
      <c r="AN22" s="1168"/>
      <c r="AO22" s="298">
        <v>96</v>
      </c>
      <c r="AP22" s="299">
        <v>97.7</v>
      </c>
      <c r="AQ22" s="300">
        <v>-1.7</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9" t="s">
        <v>514</v>
      </c>
      <c r="B26" s="1159"/>
      <c r="C26" s="1159"/>
      <c r="D26" s="1159"/>
      <c r="E26" s="1159"/>
      <c r="F26" s="1159"/>
      <c r="G26" s="1159"/>
      <c r="H26" s="1159"/>
      <c r="I26" s="1159"/>
      <c r="J26" s="1159"/>
      <c r="K26" s="1159"/>
      <c r="L26" s="1159"/>
      <c r="M26" s="1159"/>
      <c r="N26" s="1159"/>
      <c r="O26" s="1159"/>
      <c r="P26" s="1159"/>
      <c r="Q26" s="1159"/>
      <c r="R26" s="1159"/>
      <c r="S26" s="1159"/>
      <c r="T26" s="1159"/>
      <c r="U26" s="1159"/>
      <c r="V26" s="1159"/>
      <c r="W26" s="1159"/>
      <c r="X26" s="1159"/>
      <c r="Y26" s="1159"/>
      <c r="Z26" s="1159"/>
      <c r="AA26" s="1159"/>
      <c r="AB26" s="1159"/>
      <c r="AC26" s="1159"/>
      <c r="AD26" s="1159"/>
      <c r="AE26" s="1159"/>
      <c r="AF26" s="1159"/>
      <c r="AG26" s="1159"/>
      <c r="AH26" s="1159"/>
      <c r="AI26" s="1159"/>
      <c r="AJ26" s="1159"/>
      <c r="AK26" s="1159"/>
      <c r="AL26" s="1159"/>
      <c r="AM26" s="1159"/>
      <c r="AN26" s="1159"/>
      <c r="AO26" s="1159"/>
      <c r="AP26" s="1159"/>
      <c r="AQ26" s="1159"/>
      <c r="AR26" s="1159"/>
      <c r="AS26" s="1159"/>
      <c r="AT26" s="263"/>
    </row>
    <row r="27" spans="1:46" x14ac:dyDescent="0.15">
      <c r="A27" s="305"/>
      <c r="AO27" s="258"/>
      <c r="AP27" s="258"/>
      <c r="AQ27" s="258"/>
      <c r="AR27" s="258"/>
      <c r="AS27" s="258"/>
      <c r="AT27" s="258"/>
    </row>
    <row r="28" spans="1:46" ht="17.25" x14ac:dyDescent="0.15">
      <c r="A28" s="259" t="s">
        <v>515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516</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8" t="s">
        <v>495</v>
      </c>
      <c r="AP30" s="268"/>
      <c r="AQ30" s="269" t="s">
        <v>496</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9"/>
      <c r="AP31" s="274" t="s">
        <v>497</v>
      </c>
      <c r="AQ31" s="275" t="s">
        <v>498</v>
      </c>
      <c r="AR31" s="276" t="s">
        <v>499</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0" t="s">
        <v>517</v>
      </c>
      <c r="AL32" s="1151"/>
      <c r="AM32" s="1151"/>
      <c r="AN32" s="1152"/>
      <c r="AO32" s="308">
        <v>1025469</v>
      </c>
      <c r="AP32" s="308">
        <v>23371</v>
      </c>
      <c r="AQ32" s="309">
        <v>56817</v>
      </c>
      <c r="AR32" s="310">
        <v>-58.9</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0" t="s">
        <v>518</v>
      </c>
      <c r="AL33" s="1151"/>
      <c r="AM33" s="1151"/>
      <c r="AN33" s="1152"/>
      <c r="AO33" s="308" t="s">
        <v>504</v>
      </c>
      <c r="AP33" s="308" t="s">
        <v>504</v>
      </c>
      <c r="AQ33" s="309" t="s">
        <v>504</v>
      </c>
      <c r="AR33" s="310" t="s">
        <v>504</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0" t="s">
        <v>519</v>
      </c>
      <c r="AL34" s="1151"/>
      <c r="AM34" s="1151"/>
      <c r="AN34" s="1152"/>
      <c r="AO34" s="308" t="s">
        <v>504</v>
      </c>
      <c r="AP34" s="308" t="s">
        <v>504</v>
      </c>
      <c r="AQ34" s="309">
        <v>1</v>
      </c>
      <c r="AR34" s="310" t="s">
        <v>504</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0" t="s">
        <v>520</v>
      </c>
      <c r="AL35" s="1151"/>
      <c r="AM35" s="1151"/>
      <c r="AN35" s="1152"/>
      <c r="AO35" s="308">
        <v>152987</v>
      </c>
      <c r="AP35" s="308">
        <v>3487</v>
      </c>
      <c r="AQ35" s="309">
        <v>14495</v>
      </c>
      <c r="AR35" s="310">
        <v>-75.900000000000006</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0" t="s">
        <v>521</v>
      </c>
      <c r="AL36" s="1151"/>
      <c r="AM36" s="1151"/>
      <c r="AN36" s="1152"/>
      <c r="AO36" s="308">
        <v>73395</v>
      </c>
      <c r="AP36" s="308">
        <v>1673</v>
      </c>
      <c r="AQ36" s="309">
        <v>2703</v>
      </c>
      <c r="AR36" s="310">
        <v>-38.1</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0" t="s">
        <v>522</v>
      </c>
      <c r="AL37" s="1151"/>
      <c r="AM37" s="1151"/>
      <c r="AN37" s="1152"/>
      <c r="AO37" s="308">
        <v>103</v>
      </c>
      <c r="AP37" s="308">
        <v>2</v>
      </c>
      <c r="AQ37" s="309">
        <v>273</v>
      </c>
      <c r="AR37" s="310">
        <v>-99.3</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3" t="s">
        <v>523</v>
      </c>
      <c r="AL38" s="1154"/>
      <c r="AM38" s="1154"/>
      <c r="AN38" s="1155"/>
      <c r="AO38" s="311" t="s">
        <v>504</v>
      </c>
      <c r="AP38" s="311" t="s">
        <v>504</v>
      </c>
      <c r="AQ38" s="312">
        <v>2</v>
      </c>
      <c r="AR38" s="300" t="s">
        <v>504</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3" t="s">
        <v>524</v>
      </c>
      <c r="AL39" s="1154"/>
      <c r="AM39" s="1154"/>
      <c r="AN39" s="1155"/>
      <c r="AO39" s="308">
        <v>-292996</v>
      </c>
      <c r="AP39" s="308">
        <v>-6678</v>
      </c>
      <c r="AQ39" s="309">
        <v>-4629</v>
      </c>
      <c r="AR39" s="310">
        <v>44.3</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0" t="s">
        <v>525</v>
      </c>
      <c r="AL40" s="1151"/>
      <c r="AM40" s="1151"/>
      <c r="AN40" s="1152"/>
      <c r="AO40" s="308">
        <v>-1068525</v>
      </c>
      <c r="AP40" s="308">
        <v>-24352</v>
      </c>
      <c r="AQ40" s="309">
        <v>-48266</v>
      </c>
      <c r="AR40" s="310">
        <v>-49.5</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6" t="s">
        <v>295</v>
      </c>
      <c r="AL41" s="1157"/>
      <c r="AM41" s="1157"/>
      <c r="AN41" s="1158"/>
      <c r="AO41" s="308">
        <v>-109567</v>
      </c>
      <c r="AP41" s="308">
        <v>-2497</v>
      </c>
      <c r="AQ41" s="309">
        <v>21396</v>
      </c>
      <c r="AR41" s="310">
        <v>-111.7</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526</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527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528</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3" t="s">
        <v>495</v>
      </c>
      <c r="AN49" s="1145" t="s">
        <v>529</v>
      </c>
      <c r="AO49" s="1146"/>
      <c r="AP49" s="1146"/>
      <c r="AQ49" s="1146"/>
      <c r="AR49" s="114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4"/>
      <c r="AN50" s="324" t="s">
        <v>530</v>
      </c>
      <c r="AO50" s="325" t="s">
        <v>531</v>
      </c>
      <c r="AP50" s="326" t="s">
        <v>532</v>
      </c>
      <c r="AQ50" s="327" t="s">
        <v>533</v>
      </c>
      <c r="AR50" s="328" t="s">
        <v>534</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535</v>
      </c>
      <c r="AL51" s="321"/>
      <c r="AM51" s="329">
        <v>5952350</v>
      </c>
      <c r="AN51" s="330">
        <v>134605</v>
      </c>
      <c r="AO51" s="331">
        <v>-13.9</v>
      </c>
      <c r="AP51" s="332">
        <v>72656</v>
      </c>
      <c r="AQ51" s="333">
        <v>8.5</v>
      </c>
      <c r="AR51" s="334">
        <v>-22.4</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536</v>
      </c>
      <c r="AM52" s="337">
        <v>1935011</v>
      </c>
      <c r="AN52" s="338">
        <v>43758</v>
      </c>
      <c r="AO52" s="339">
        <v>84.3</v>
      </c>
      <c r="AP52" s="340">
        <v>36448</v>
      </c>
      <c r="AQ52" s="341">
        <v>-2.2999999999999998</v>
      </c>
      <c r="AR52" s="342">
        <v>86.6</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537</v>
      </c>
      <c r="AL53" s="321"/>
      <c r="AM53" s="329">
        <v>3279447</v>
      </c>
      <c r="AN53" s="330">
        <v>74015</v>
      </c>
      <c r="AO53" s="331">
        <v>-45</v>
      </c>
      <c r="AP53" s="332">
        <v>65080</v>
      </c>
      <c r="AQ53" s="333">
        <v>-10.4</v>
      </c>
      <c r="AR53" s="334">
        <v>-34.6</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536</v>
      </c>
      <c r="AM54" s="337">
        <v>1684999</v>
      </c>
      <c r="AN54" s="338">
        <v>38029</v>
      </c>
      <c r="AO54" s="339">
        <v>-13.1</v>
      </c>
      <c r="AP54" s="340">
        <v>38201</v>
      </c>
      <c r="AQ54" s="341">
        <v>4.8</v>
      </c>
      <c r="AR54" s="342">
        <v>-17.899999999999999</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538</v>
      </c>
      <c r="AL55" s="321"/>
      <c r="AM55" s="329">
        <v>2625125</v>
      </c>
      <c r="AN55" s="330">
        <v>59669</v>
      </c>
      <c r="AO55" s="331">
        <v>-19.399999999999999</v>
      </c>
      <c r="AP55" s="332">
        <v>79288</v>
      </c>
      <c r="AQ55" s="333">
        <v>21.8</v>
      </c>
      <c r="AR55" s="334">
        <v>-41.2</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536</v>
      </c>
      <c r="AM56" s="337">
        <v>1397989</v>
      </c>
      <c r="AN56" s="338">
        <v>31776</v>
      </c>
      <c r="AO56" s="339">
        <v>-16.399999999999999</v>
      </c>
      <c r="AP56" s="340">
        <v>41870</v>
      </c>
      <c r="AQ56" s="341">
        <v>9.6</v>
      </c>
      <c r="AR56" s="342">
        <v>-26</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539</v>
      </c>
      <c r="AL57" s="321"/>
      <c r="AM57" s="329">
        <v>3348678</v>
      </c>
      <c r="AN57" s="330">
        <v>76250</v>
      </c>
      <c r="AO57" s="331">
        <v>27.8</v>
      </c>
      <c r="AP57" s="332">
        <v>84962</v>
      </c>
      <c r="AQ57" s="333">
        <v>7.2</v>
      </c>
      <c r="AR57" s="334">
        <v>20.6</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536</v>
      </c>
      <c r="AM58" s="337">
        <v>1113172</v>
      </c>
      <c r="AN58" s="338">
        <v>25347</v>
      </c>
      <c r="AO58" s="339">
        <v>-20.2</v>
      </c>
      <c r="AP58" s="340">
        <v>42793</v>
      </c>
      <c r="AQ58" s="341">
        <v>2.2000000000000002</v>
      </c>
      <c r="AR58" s="342">
        <v>-22.4</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540</v>
      </c>
      <c r="AL59" s="321"/>
      <c r="AM59" s="329">
        <v>1921117</v>
      </c>
      <c r="AN59" s="330">
        <v>43783</v>
      </c>
      <c r="AO59" s="331">
        <v>-42.6</v>
      </c>
      <c r="AP59" s="332">
        <v>71279</v>
      </c>
      <c r="AQ59" s="333">
        <v>-16.100000000000001</v>
      </c>
      <c r="AR59" s="334">
        <v>-26.5</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536</v>
      </c>
      <c r="AM60" s="337">
        <v>1073452</v>
      </c>
      <c r="AN60" s="338">
        <v>24464</v>
      </c>
      <c r="AO60" s="339">
        <v>-3.5</v>
      </c>
      <c r="AP60" s="340">
        <v>36731</v>
      </c>
      <c r="AQ60" s="341">
        <v>-14.2</v>
      </c>
      <c r="AR60" s="342">
        <v>10.7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541</v>
      </c>
      <c r="AL61" s="343"/>
      <c r="AM61" s="344">
        <v>3425343</v>
      </c>
      <c r="AN61" s="345">
        <v>77664</v>
      </c>
      <c r="AO61" s="346">
        <v>-18.600000000000001</v>
      </c>
      <c r="AP61" s="347">
        <v>74653</v>
      </c>
      <c r="AQ61" s="348">
        <v>2.2000000000000002</v>
      </c>
      <c r="AR61" s="334">
        <v>-20.8</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536</v>
      </c>
      <c r="AM62" s="337">
        <v>1440925</v>
      </c>
      <c r="AN62" s="338">
        <v>32675</v>
      </c>
      <c r="AO62" s="339">
        <v>6.2</v>
      </c>
      <c r="AP62" s="340">
        <v>39209</v>
      </c>
      <c r="AQ62" s="341">
        <v>0</v>
      </c>
      <c r="AR62" s="342">
        <v>6.2</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XGxDfOn6rjhYfInupwMBg83SZOz8KEhKJbbCGtRJAg22sZoJQO2nASnr+ymYX3LbE8V/oWy532VhNPCTA85HcQ==" saltValue="Xx5KzTUNLmlFJ19U1SEr2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543</v>
      </c>
    </row>
    <row r="120" spans="125:125" ht="13.5" hidden="1" customHeight="1" x14ac:dyDescent="0.15"/>
    <row r="121" spans="125:125" ht="13.5" hidden="1" customHeight="1" x14ac:dyDescent="0.15">
      <c r="DU121" s="255"/>
    </row>
  </sheetData>
  <sheetProtection algorithmName="SHA-512" hashValue="y3PD1/SnR4aGW0ogM1yrgMV6/PeL/qZc70UBxjIV9omhlb6BiSMoAONq439eRmh2wva2t2oByqr2FxjW7ZOiYQ==" saltValue="r8gDskp+aj4mjs16PibE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544</v>
      </c>
    </row>
  </sheetData>
  <sheetProtection algorithmName="SHA-512" hashValue="+a72ArITLH/+pDDXFy4n91o+XT71YQ/ut+S7hSpKeTi0IhsBqjirkbWEbf5e8ECGwSRjm8NEe6UPslK2W+Qhqw==" saltValue="pfjUWMlI/uPObjFPOQZKg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169" t="s">
        <v>3</v>
      </c>
      <c r="D47" s="1169"/>
      <c r="E47" s="1170"/>
      <c r="F47" s="11">
        <v>59.09</v>
      </c>
      <c r="G47" s="12">
        <v>52.58</v>
      </c>
      <c r="H47" s="12">
        <v>47.56</v>
      </c>
      <c r="I47" s="12">
        <v>41.96</v>
      </c>
      <c r="J47" s="13">
        <v>36.94</v>
      </c>
    </row>
    <row r="48" spans="2:10" ht="57.75" customHeight="1" x14ac:dyDescent="0.15">
      <c r="B48" s="14"/>
      <c r="C48" s="1171" t="s">
        <v>4</v>
      </c>
      <c r="D48" s="1171"/>
      <c r="E48" s="1172"/>
      <c r="F48" s="15">
        <v>15.66</v>
      </c>
      <c r="G48" s="16">
        <v>13.72</v>
      </c>
      <c r="H48" s="16">
        <v>14.9</v>
      </c>
      <c r="I48" s="16">
        <v>15.61</v>
      </c>
      <c r="J48" s="17">
        <v>13.89</v>
      </c>
    </row>
    <row r="49" spans="2:10" ht="57.75" customHeight="1" thickBot="1" x14ac:dyDescent="0.2">
      <c r="B49" s="18"/>
      <c r="C49" s="1173" t="s">
        <v>5</v>
      </c>
      <c r="D49" s="1173"/>
      <c r="E49" s="1174"/>
      <c r="F49" s="19" t="s">
        <v>550</v>
      </c>
      <c r="G49" s="20" t="s">
        <v>551</v>
      </c>
      <c r="H49" s="20" t="s">
        <v>552</v>
      </c>
      <c r="I49" s="20" t="s">
        <v>553</v>
      </c>
      <c r="J49" s="21" t="s">
        <v>554</v>
      </c>
    </row>
    <row r="50" spans="2:10" x14ac:dyDescent="0.15"/>
  </sheetData>
  <sheetProtection algorithmName="SHA-512" hashValue="orxRctaf2a1FsVygCKMWAKwaQfYZs8Pf8BHRWXtjGo22uL5dWD+oQLlq7cLAx6T7OFdKOZGNth3J4TD3DwKjkQ==" saltValue="yjVPBXIZiGkBAsl7to1NI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宮城県</cp:lastModifiedBy>
  <cp:lastPrinted>2023-03-15T05:00:23Z</cp:lastPrinted>
  <dcterms:created xsi:type="dcterms:W3CDTF">2023-02-20T03:50:20Z</dcterms:created>
  <dcterms:modified xsi:type="dcterms:W3CDTF">2023-03-17T05:29:57Z</dcterms:modified>
  <cp:category/>
</cp:coreProperties>
</file>