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iw22sv103\SectionData$\010500 財政課\100　財政係\50　外部照会文書\R7照会\R8.3.11締　令和6年度財政状況資料集の作成・公表について（依頼）\3.修正\"/>
    </mc:Choice>
  </mc:AlternateContent>
  <xr:revisionPtr revIDLastSave="0" documentId="13_ncr:1_{82A47B38-49EF-4310-AD9E-4DB561C64899}"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 i="12" l="1"/>
  <c r="AK32" i="12" l="1"/>
  <c r="AP32" i="12"/>
  <c r="V32" i="12"/>
  <c r="Q32" i="12"/>
  <c r="AA30" i="12" l="1"/>
  <c r="AA32" i="12"/>
  <c r="AA34" i="12"/>
  <c r="AA29" i="12"/>
  <c r="AA28" i="12" l="1"/>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E34" i="10" l="1"/>
  <c r="BW34" i="10" l="1"/>
  <c r="BW35" i="10" s="1"/>
  <c r="BW36" i="10" s="1"/>
  <c r="BW37" i="10" s="1"/>
  <c r="BW38" i="10" s="1"/>
  <c r="BW39" i="10" s="1"/>
  <c r="BW40" i="10" s="1"/>
  <c r="CO34" i="10" l="1"/>
</calcChain>
</file>

<file path=xl/sharedStrings.xml><?xml version="1.0" encoding="utf-8"?>
<sst xmlns="http://schemas.openxmlformats.org/spreadsheetml/2006/main" count="1099" uniqueCount="567">
  <si>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</si>
  <si>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</si>
  <si>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</si>
  <si>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</si>
  <si>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</si>
  <si>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</si>
  <si>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</si>
  <si>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</si>
  <si>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</si>
  <si>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</si>
  <si>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</si>
  <si>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</si>
  <si>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</si>
  <si>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</si>
  <si>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</si>
  <si>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</si>
  <si>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</si>
  <si>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</si>
  <si>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</si>
  <si>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</si>
  <si>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</si>
  <si>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</si>
  <si>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</si>
  <si>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</si>
  <si>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</si>
  <si>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</si>
  <si>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</si>
  <si>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</si>
  <si>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</si>
  <si>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</si>
  <si>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</si>
  <si>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</si>
  <si>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</si>
  <si>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</si>
  <si>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</si>
  <si>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</si>
  <si>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</si>
  <si>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</si>
  <si>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</si>
  <si>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</si>
  <si>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</si>
  <si>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</si>
  <si>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</si>
  <si>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</si>
  <si>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</si>
  <si>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</si>
  <si>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</si>
  <si>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</si>
  <si>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</si>
  <si>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</si>
  <si>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</si>
  <si>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</si>
  <si>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</si>
  <si>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</si>
  <si>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</si>
  <si>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</si>
  <si>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</si>
  <si>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</si>
  <si>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</si>
  <si>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</si>
  <si>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</si>
  <si>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</si>
  <si>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</si>
  <si>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</si>
  <si>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</si>
  <si>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</si>
  <si>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</si>
  <si>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</si>
  <si>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</si>
  <si>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</si>
  <si>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</si>
  <si>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</si>
  <si>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</si>
  <si>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</si>
  <si>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</si>
  <si>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</si>
  <si>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</si>
  <si>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</si>
  <si>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</si>
  <si>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</si>
  <si>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</si>
  <si>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</si>
  <si>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</si>
  <si>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</si>
  <si>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</si>
  <si>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</si>
  <si>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</si>
  <si>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</si>
  <si>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</si>
  <si>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</si>
  <si>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</si>
  <si>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</si>
  <si>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</si>
  <si>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</si>
  <si>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岩沼市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</si>
  <si>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</si>
  <si>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</si>
  <si>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</si>
  <si>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</si>
  <si>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</si>
  <si>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</si>
  <si>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</si>
  <si>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</si>
  <si>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</si>
  <si>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</si>
  <si>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</si>
  <si>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</si>
  <si>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</si>
  <si>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</si>
  <si>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</si>
  <si>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</si>
  <si>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</si>
  <si>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</si>
  <si>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</si>
  <si>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</si>
  <si>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</si>
  <si>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</si>
  <si>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</si>
  <si>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</si>
  <si>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</si>
  <si>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</si>
  <si>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</si>
  <si>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</si>
  <si>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</si>
  <si>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</si>
  <si>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</si>
  <si>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</si>
  <si>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</si>
  <si>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</si>
  <si>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</si>
  <si>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</si>
  <si>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</si>
  <si>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</si>
  <si>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</si>
  <si>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</si>
  <si>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</si>
  <si>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</si>
  <si>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</si>
  <si>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</si>
  <si>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</si>
  <si>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</si>
  <si>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</si>
  <si>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</si>
  <si>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</si>
  <si>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</si>
  <si>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</si>
  <si>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</si>
  <si>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</si>
  <si>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</si>
  <si>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</si>
  <si>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</si>
  <si>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</si>
  <si>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</si>
  <si>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</si>
  <si>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</si>
  <si>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</si>
  <si>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</si>
  <si>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</si>
  <si>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</si>
  <si>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</si>
  <si>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</si>
  <si>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</si>
  <si>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</si>
  <si>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</si>
  <si>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</si>
  <si>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</si>
  <si>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</si>
  <si>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</si>
  <si>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</si>
  <si>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</si>
  <si>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</si>
  <si>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</si>
  <si>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</si>
  <si>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</si>
  <si>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</si>
  <si>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</si>
  <si>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</si>
  <si>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</si>
  <si>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</si>
  <si>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</si>
  <si>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</si>
  <si>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</si>
  <si>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</si>
  <si>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</si>
  <si>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</si>
  <si>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</si>
  <si>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</si>
  <si>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</si>
  <si>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</si>
  <si>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</si>
  <si>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</si>
  <si>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</si>
  <si>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</si>
  <si>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</si>
  <si>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</si>
  <si>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</si>
  <si>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</si>
  <si>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</si>
  <si>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</si>
  <si>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</si>
  <si>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</si>
  <si>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</si>
  <si>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</si>
  <si>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宮城県岩沼市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</si>
  <si>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</si>
  <si>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</si>
  <si>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</si>
  <si>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</si>
  <si>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</si>
  <si>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</si>
  <si>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</si>
  <si>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</si>
  <si>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</si>
  <si>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</si>
  <si>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</si>
  <si>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</si>
  <si>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</si>
  <si>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</si>
  <si>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</si>
  <si>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</si>
  <si>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</si>
  <si>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</si>
  <si>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</si>
  <si>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</si>
  <si>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</si>
  <si>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</si>
  <si>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</si>
  <si>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</si>
  <si>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</si>
  <si>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</si>
  <si>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</si>
  <si>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</si>
  <si>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</si>
  <si>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</si>
  <si>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</si>
  <si>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</si>
  <si>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</si>
  <si>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</si>
  <si>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</si>
  <si>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</si>
  <si>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</si>
  <si>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</si>
  <si>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</si>
  <si>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</si>
  <si>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</si>
  <si>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</si>
  <si>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</si>
  <si>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</si>
  <si>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</si>
  <si>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</si>
  <si>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</si>
  <si>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</si>
  <si>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</si>
  <si>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</si>
  <si>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</si>
  <si>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</si>
  <si>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</si>
  <si>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</si>
  <si>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</si>
  <si>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</si>
  <si>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</si>
  <si>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</si>
  <si>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</si>
  <si>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</si>
  <si>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</si>
  <si>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</si>
  <si>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</si>
  <si>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</si>
  <si>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</si>
  <si>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</si>
  <si>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</si>
  <si>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</si>
  <si>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</si>
  <si>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</si>
  <si>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</si>
  <si>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</si>
  <si>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</si>
  <si>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</si>
  <si>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</si>
  <si>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</si>
  <si>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</si>
  <si>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</si>
  <si>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</si>
  <si>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</si>
  <si>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</si>
  <si>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</si>
  <si>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</si>
  <si>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</si>
  <si>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</si>
  <si>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</si>
  <si>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</si>
  <si>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</si>
  <si>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</si>
  <si>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</si>
  <si>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</si>
  <si>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</si>
  <si>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</si>
  <si>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</si>
  <si>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</si>
  <si>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</si>
  <si>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</si>
  <si>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</si>
  <si>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</si>
  <si>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</si>
  <si>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</si>
  <si>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</si>
  <si>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</si>
  <si>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</si>
  <si>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</si>
  <si>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</si>
  <si>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</si>
  <si>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</si>
  <si>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</si>
  <si>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</si>
  <si>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</si>
  <si>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</si>
  <si>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</si>
  <si>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</si>
  <si>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</si>
  <si>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</si>
  <si>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</si>
  <si>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</si>
  <si>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</si>
  <si>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</si>
  <si>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</si>
  <si>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</si>
  <si>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</si>
  <si>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</si>
  <si>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</si>
  <si>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</si>
  <si>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</si>
  <si>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</si>
  <si>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</si>
  <si>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</si>
  <si>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</si>
  <si>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</si>
  <si>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</si>
  <si>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</si>
  <si>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</si>
  <si>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</si>
  <si>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</si>
  <si>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</si>
  <si>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</si>
  <si>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</si>
  <si>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</si>
  <si>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</si>
  <si>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</si>
  <si>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</si>
  <si>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</si>
  <si>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</si>
  <si>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</si>
  <si>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</si>
  <si>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</si>
  <si>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</si>
  <si>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宮城県岩沼市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</si>
  <si>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</si>
  <si>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</si>
  <si>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</si>
  <si>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</si>
  <si>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</si>
  <si>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</si>
  <si>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</si>
  <si>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</si>
  <si>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</si>
  <si>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</si>
  <si>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</si>
  <si>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</si>
  <si>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</si>
  <si>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</si>
  <si>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</si>
  <si>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</si>
  <si>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</si>
  <si>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</si>
  <si>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</si>
  <si>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</si>
  <si>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</si>
  <si>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</si>
  <si>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</si>
  <si>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</si>
  <si>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</si>
  <si>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</si>
  <si>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</si>
  <si>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</si>
  <si>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</si>
  <si>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</si>
  <si>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</si>
  <si>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</si>
  <si>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</si>
  <si>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</si>
  <si>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</si>
  <si>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</si>
  <si>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</si>
  <si>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</si>
  <si>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</si>
  <si>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特定公共下水道事業会計</t>
    <phoneticPr fontId="5"/>
  </si>
  <si>
    <t>矢野目西地区土地区画整理事業特別会計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</si>
  <si>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</si>
  <si>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</si>
  <si>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</si>
  <si>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</si>
  <si>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</si>
  <si>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</si>
  <si>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</si>
  <si>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</si>
  <si>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</si>
  <si>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</si>
  <si>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</si>
  <si>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</si>
  <si>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</si>
  <si>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</si>
  <si>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</si>
  <si>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</si>
  <si>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</si>
  <si>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</si>
  <si>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</si>
  <si>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</si>
  <si>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</si>
  <si>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</si>
  <si>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</si>
  <si>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</si>
  <si>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</si>
  <si>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</si>
  <si>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</si>
  <si>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</si>
  <si>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</si>
  <si>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</si>
  <si>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</si>
  <si>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</si>
  <si>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</si>
  <si>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</si>
  <si>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</si>
  <si>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</si>
  <si>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</si>
  <si>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</si>
  <si>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</si>
  <si>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</si>
  <si>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</si>
  <si>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</si>
  <si>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</si>
  <si>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</si>
  <si>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</si>
  <si>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</si>
  <si>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</si>
  <si>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</si>
  <si>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</si>
  <si>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</si>
  <si>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</si>
  <si>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</si>
  <si>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</si>
  <si>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</si>
  <si>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</si>
  <si>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</si>
  <si>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</si>
  <si>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</si>
  <si>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</si>
  <si>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</si>
  <si>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</si>
  <si>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</si>
  <si>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</si>
  <si>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</si>
  <si>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</si>
  <si>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</si>
  <si>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</si>
  <si>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</si>
  <si>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</si>
  <si>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</si>
  <si>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</si>
  <si>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</si>
  <si>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</si>
  <si>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</si>
  <si>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</si>
  <si>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</si>
  <si>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</si>
  <si>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</si>
  <si>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</si>
  <si>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</si>
  <si>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</si>
  <si>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</si>
  <si>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</si>
  <si>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</si>
  <si>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</si>
  <si>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</si>
  <si>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</si>
  <si>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</si>
  <si>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</si>
  <si>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</si>
  <si>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</si>
  <si>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</si>
  <si>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</si>
  <si>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</si>
  <si>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</si>
  <si>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</si>
  <si>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</si>
  <si>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</si>
  <si>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</si>
  <si>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</si>
  <si>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</si>
  <si>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</si>
  <si>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</si>
  <si>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</si>
  <si>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</si>
  <si>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</si>
  <si>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</si>
  <si>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</si>
  <si>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</si>
  <si>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</si>
  <si>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</si>
  <si>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</si>
  <si>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</si>
  <si>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</si>
  <si>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</si>
  <si>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</si>
  <si>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</si>
  <si>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</si>
  <si>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</si>
  <si>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</si>
  <si>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</si>
  <si>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</si>
  <si>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</si>
  <si>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</si>
  <si>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</si>
  <si>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</si>
  <si>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</si>
  <si>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</si>
  <si>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</si>
  <si>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</si>
  <si>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</si>
  <si>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</si>
  <si>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</si>
  <si>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</si>
  <si>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</si>
  <si>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</si>
  <si>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10.24</t>
  </si>
  <si>
    <t>▲ 12.65</t>
  </si>
  <si>
    <t>▲ 3.83</t>
  </si>
  <si>
    <t>▲ 12.27</t>
  </si>
  <si>
    <t>▲ 6.32</t>
  </si>
  <si>
    <t>水道事業会計</t>
  </si>
  <si>
    <t>下水道事業会計</t>
  </si>
  <si>
    <t>一般会計</t>
  </si>
  <si>
    <t>特定公共下水道事業会計</t>
  </si>
  <si>
    <t>介護保険事業特別会計</t>
  </si>
  <si>
    <t>矢野目西地区土地区画整理事業特別会計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</si>
  <si>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</si>
  <si>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</si>
  <si>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</si>
  <si>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</si>
  <si>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</si>
  <si>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</si>
  <si>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</si>
  <si>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</si>
  <si>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</si>
  <si>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亘理名取共立衛生処理組合</t>
  </si>
  <si>
    <t>宮城県市町村職員退職手当組合</t>
  </si>
  <si>
    <t>宮城県市町村非常勤消防団員補償報償組合</t>
  </si>
  <si>
    <t>亘理地区行政事務組合</t>
  </si>
  <si>
    <t>宮城県市町村自治振興センター</t>
  </si>
  <si>
    <t>宮城県後期高齢者医療広域連合</t>
  </si>
  <si>
    <t>宮城県後期高齢者医療事業会計</t>
  </si>
  <si>
    <t>株式会社エフエムいわぬま</t>
    <rPh sb="0" eb="4">
      <t>カブシキガイシャ</t>
    </rPh>
    <phoneticPr fontId="2"/>
  </si>
  <si>
    <t>-</t>
    <phoneticPr fontId="2"/>
  </si>
  <si>
    <t>-</t>
    <phoneticPr fontId="38"/>
  </si>
  <si>
    <t>施設保全整備基金</t>
    <phoneticPr fontId="5"/>
  </si>
  <si>
    <t>まち・ひと・しごと・創生推進基金</t>
    <phoneticPr fontId="5"/>
  </si>
  <si>
    <t>空港周辺地域環境整備基金</t>
    <phoneticPr fontId="5"/>
  </si>
  <si>
    <t>福祉基金</t>
    <phoneticPr fontId="5"/>
  </si>
  <si>
    <t>震災復興基金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</si>
</sst>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22C4-4F05-8638-C329B92CF2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76250</c:v>
                </c:pt>
                <c:pt idx="1">
                  <c:v>43783</c:v>
                </c:pt>
                <c:pt idx="2">
                  <c:v>41207</c:v>
                </c:pt>
                <c:pt idx="3">
                  <c:v>26905</c:v>
                </c:pt>
                <c:pt idx="4">
                  <c:v>41894</c:v>
                </c:pt>
              </c:numCache>
            </c:numRef>
          </c:val>
          <c:smooth val="0"/>
          <c:extLst>
            <c:ext xmlns:c16="http://schemas.microsoft.com/office/drawing/2014/chart" uri="{C3380CC4-5D6E-409C-BE32-E72D297353CC}">
              <c16:uniqueId val="{00000001-22C4-4F05-8638-C329B92CF24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15.61</c:v>
                </c:pt>
                <c:pt idx="1">
                  <c:v>13.89</c:v>
                </c:pt>
                <c:pt idx="2">
                  <c:v>13.58</c:v>
                </c:pt>
                <c:pt idx="3">
                  <c:v>10.54</c:v>
                </c:pt>
                <c:pt idx="4">
                  <c:v>10.79</c:v>
                </c:pt>
              </c:numCache>
            </c:numRef>
          </c:val>
          <c:extLst>
            <c:ext xmlns:c16="http://schemas.microsoft.com/office/drawing/2014/chart" uri="{C3380CC4-5D6E-409C-BE32-E72D297353CC}">
              <c16:uniqueId val="{00000000-366A-4984-A4A1-9EAED02461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41.96</c:v>
                </c:pt>
                <c:pt idx="1">
                  <c:v>36.94</c:v>
                </c:pt>
                <c:pt idx="2">
                  <c:v>41.72</c:v>
                </c:pt>
                <c:pt idx="3">
                  <c:v>37.270000000000003</c:v>
                </c:pt>
                <c:pt idx="4">
                  <c:v>34.54</c:v>
                </c:pt>
              </c:numCache>
            </c:numRef>
          </c:val>
          <c:extLst>
            <c:ext xmlns:c16="http://schemas.microsoft.com/office/drawing/2014/chart" uri="{C3380CC4-5D6E-409C-BE32-E72D297353CC}">
              <c16:uniqueId val="{00000001-366A-4984-A4A1-9EAED02461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-10.24</c:v>
                </c:pt>
                <c:pt idx="1">
                  <c:v>-12.65</c:v>
                </c:pt>
                <c:pt idx="2">
                  <c:v>-3.83</c:v>
                </c:pt>
                <c:pt idx="3">
                  <c:v>-12.27</c:v>
                </c:pt>
                <c:pt idx="4">
                  <c:v>-6.32</c:v>
                </c:pt>
              </c:numCache>
            </c:numRef>
          </c:val>
          <c:smooth val="0"/>
          <c:extLst>
            <c:ext xmlns:c16="http://schemas.microsoft.com/office/drawing/2014/chart" uri="{C3380CC4-5D6E-409C-BE32-E72D297353CC}">
              <c16:uniqueId val="{00000002-366A-4984-A4A1-9EAED02461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DE3-4049-A69E-0E58923933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E3-4049-A69E-0E589239332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0.09</c:v>
                </c:pt>
                <c:pt idx="2">
                  <c:v>#N/A</c:v>
                </c:pt>
                <c:pt idx="3">
                  <c:v>0.12</c:v>
                </c:pt>
                <c:pt idx="4">
                  <c:v>#N/A</c:v>
                </c:pt>
                <c:pt idx="5">
                  <c:v>0.1</c:v>
                </c:pt>
                <c:pt idx="6">
                  <c:v>#N/A</c:v>
                </c:pt>
                <c:pt idx="7">
                  <c:v>0.14000000000000001</c:v>
                </c:pt>
                <c:pt idx="8">
                  <c:v>#N/A</c:v>
                </c:pt>
                <c:pt idx="9">
                  <c:v>0.08</c:v>
                </c:pt>
              </c:numCache>
            </c:numRef>
          </c:val>
          <c:extLst>
            <c:ext xmlns:c16="http://schemas.microsoft.com/office/drawing/2014/chart" uri="{C3380CC4-5D6E-409C-BE32-E72D297353CC}">
              <c16:uniqueId val="{00000002-BDE3-4049-A69E-0E5892393326}"/>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1.3</c:v>
                </c:pt>
                <c:pt idx="2">
                  <c:v>#N/A</c:v>
                </c:pt>
                <c:pt idx="3">
                  <c:v>0.93</c:v>
                </c:pt>
                <c:pt idx="4">
                  <c:v>#N/A</c:v>
                </c:pt>
                <c:pt idx="5">
                  <c:v>1.42</c:v>
                </c:pt>
                <c:pt idx="6">
                  <c:v>#N/A</c:v>
                </c:pt>
                <c:pt idx="7">
                  <c:v>1.02</c:v>
                </c:pt>
                <c:pt idx="8">
                  <c:v>#N/A</c:v>
                </c:pt>
                <c:pt idx="9">
                  <c:v>0.44</c:v>
                </c:pt>
              </c:numCache>
            </c:numRef>
          </c:val>
          <c:extLst>
            <c:ext xmlns:c16="http://schemas.microsoft.com/office/drawing/2014/chart" uri="{C3380CC4-5D6E-409C-BE32-E72D297353CC}">
              <c16:uniqueId val="{00000003-BDE3-4049-A69E-0E5892393326}"/>
            </c:ext>
          </c:extLst>
        </c:ser>
        <c:ser>
          <c:idx val="4"/>
          <c:order val="4"/>
          <c:tx>
            <c:strRef>
              <c:f>データシート!$A$31</c:f>
              <c:strCache>
                <c:ptCount val="1"/>
                <c:pt idx="0">
                  <c:v>矢野目西地区土地区画整理事業特別会計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3.83</c:v>
                </c:pt>
                <c:pt idx="2">
                  <c:v>#N/A</c:v>
                </c:pt>
                <c:pt idx="3">
                  <c:v>3.48</c:v>
                </c:pt>
                <c:pt idx="4">
                  <c:v>#N/A</c:v>
                </c:pt>
                <c:pt idx="5">
                  <c:v>1.43</c:v>
                </c:pt>
                <c:pt idx="6">
                  <c:v>#N/A</c:v>
                </c:pt>
                <c:pt idx="7">
                  <c:v>1.35</c:v>
                </c:pt>
                <c:pt idx="8">
                  <c:v>#N/A</c:v>
                </c:pt>
                <c:pt idx="9">
                  <c:v>0.56999999999999995</c:v>
                </c:pt>
              </c:numCache>
            </c:numRef>
          </c:val>
          <c:extLst>
            <c:ext xmlns:c16="http://schemas.microsoft.com/office/drawing/2014/chart" uri="{C3380CC4-5D6E-409C-BE32-E72D297353CC}">
              <c16:uniqueId val="{00000004-BDE3-4049-A69E-0E589239332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c:v>
                </c:pt>
                <c:pt idx="2">
                  <c:v>#N/A</c:v>
                </c:pt>
                <c:pt idx="3">
                  <c:v>1.48</c:v>
                </c:pt>
                <c:pt idx="4">
                  <c:v>#N/A</c:v>
                </c:pt>
                <c:pt idx="5">
                  <c:v>1.64</c:v>
                </c:pt>
                <c:pt idx="6">
                  <c:v>#N/A</c:v>
                </c:pt>
                <c:pt idx="7">
                  <c:v>1.8</c:v>
                </c:pt>
                <c:pt idx="8">
                  <c:v>#N/A</c:v>
                </c:pt>
                <c:pt idx="9">
                  <c:v>2.46</c:v>
                </c:pt>
              </c:numCache>
            </c:numRef>
          </c:val>
          <c:extLst>
            <c:ext xmlns:c16="http://schemas.microsoft.com/office/drawing/2014/chart" uri="{C3380CC4-5D6E-409C-BE32-E72D297353CC}">
              <c16:uniqueId val="{00000005-BDE3-4049-A69E-0E5892393326}"/>
            </c:ext>
          </c:extLst>
        </c:ser>
        <c:ser>
          <c:idx val="6"/>
          <c:order val="6"/>
          <c:tx>
            <c:strRef>
              <c:f>データシート!$A$33</c:f>
              <c:strCache>
                <c:ptCount val="1"/>
                <c:pt idx="0">
                  <c:v>特定公共下水道事業会計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9.0299999999999994</c:v>
                </c:pt>
                <c:pt idx="2">
                  <c:v>#N/A</c:v>
                </c:pt>
                <c:pt idx="3">
                  <c:v>9.2200000000000006</c:v>
                </c:pt>
                <c:pt idx="4">
                  <c:v>#N/A</c:v>
                </c:pt>
                <c:pt idx="5">
                  <c:v>9.58</c:v>
                </c:pt>
                <c:pt idx="6">
                  <c:v>#N/A</c:v>
                </c:pt>
                <c:pt idx="7">
                  <c:v>9.74</c:v>
                </c:pt>
                <c:pt idx="8">
                  <c:v>#N/A</c:v>
                </c:pt>
                <c:pt idx="9">
                  <c:v>9.77</c:v>
                </c:pt>
              </c:numCache>
            </c:numRef>
          </c:val>
          <c:extLst>
            <c:ext xmlns:c16="http://schemas.microsoft.com/office/drawing/2014/chart" uri="{C3380CC4-5D6E-409C-BE32-E72D297353CC}">
              <c16:uniqueId val="{00000006-BDE3-4049-A69E-0E589239332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15.61</c:v>
                </c:pt>
                <c:pt idx="2">
                  <c:v>#N/A</c:v>
                </c:pt>
                <c:pt idx="3">
                  <c:v>13.88</c:v>
                </c:pt>
                <c:pt idx="4">
                  <c:v>#N/A</c:v>
                </c:pt>
                <c:pt idx="5">
                  <c:v>13.57</c:v>
                </c:pt>
                <c:pt idx="6">
                  <c:v>#N/A</c:v>
                </c:pt>
                <c:pt idx="7">
                  <c:v>10.54</c:v>
                </c:pt>
                <c:pt idx="8">
                  <c:v>#N/A</c:v>
                </c:pt>
                <c:pt idx="9">
                  <c:v>10.79</c:v>
                </c:pt>
              </c:numCache>
            </c:numRef>
          </c:val>
          <c:extLst>
            <c:ext xmlns:c16="http://schemas.microsoft.com/office/drawing/2014/chart" uri="{C3380CC4-5D6E-409C-BE32-E72D297353CC}">
              <c16:uniqueId val="{00000007-BDE3-4049-A69E-0E589239332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4.42</c:v>
                </c:pt>
                <c:pt idx="2">
                  <c:v>#N/A</c:v>
                </c:pt>
                <c:pt idx="3">
                  <c:v>3.78</c:v>
                </c:pt>
                <c:pt idx="4">
                  <c:v>#N/A</c:v>
                </c:pt>
                <c:pt idx="5">
                  <c:v>6.31</c:v>
                </c:pt>
                <c:pt idx="6">
                  <c:v>#N/A</c:v>
                </c:pt>
                <c:pt idx="7">
                  <c:v>8.82</c:v>
                </c:pt>
                <c:pt idx="8">
                  <c:v>#N/A</c:v>
                </c:pt>
                <c:pt idx="9">
                  <c:v>11.81</c:v>
                </c:pt>
              </c:numCache>
            </c:numRef>
          </c:val>
          <c:extLst>
            <c:ext xmlns:c16="http://schemas.microsoft.com/office/drawing/2014/chart" uri="{C3380CC4-5D6E-409C-BE32-E72D297353CC}">
              <c16:uniqueId val="{00000008-BDE3-4049-A69E-0E589239332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10.83</c:v>
                </c:pt>
                <c:pt idx="2">
                  <c:v>#N/A</c:v>
                </c:pt>
                <c:pt idx="3">
                  <c:v>11.8</c:v>
                </c:pt>
                <c:pt idx="4">
                  <c:v>#N/A</c:v>
                </c:pt>
                <c:pt idx="5">
                  <c:v>13.92</c:v>
                </c:pt>
                <c:pt idx="6">
                  <c:v>#N/A</c:v>
                </c:pt>
                <c:pt idx="7">
                  <c:v>14.78</c:v>
                </c:pt>
                <c:pt idx="8">
                  <c:v>#N/A</c:v>
                </c:pt>
                <c:pt idx="9">
                  <c:v>15.86</c:v>
                </c:pt>
              </c:numCache>
            </c:numRef>
          </c:val>
          <c:extLst>
            <c:ext xmlns:c16="http://schemas.microsoft.com/office/drawing/2014/chart" uri="{C3380CC4-5D6E-409C-BE32-E72D297353CC}">
              <c16:uniqueId val="{00000009-BDE3-4049-A69E-0E589239332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1425</c:v>
                </c:pt>
                <c:pt idx="5">
                  <c:v>1361</c:v>
                </c:pt>
                <c:pt idx="8">
                  <c:v>1328</c:v>
                </c:pt>
                <c:pt idx="11">
                  <c:v>1396</c:v>
                </c:pt>
                <c:pt idx="14">
                  <c:v>1315</c:v>
                </c:pt>
              </c:numCache>
            </c:numRef>
          </c:val>
          <c:extLst>
            <c:ext xmlns:c16="http://schemas.microsoft.com/office/drawing/2014/chart" uri="{C3380CC4-5D6E-409C-BE32-E72D297353CC}">
              <c16:uniqueId val="{00000000-10F0-4B28-B5F1-D3FA08B228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F0-4B28-B5F1-D3FA08B228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0F0-4B28-B5F1-D3FA08B228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c:v>
                </c:pt>
                <c:pt idx="3">
                  <c:v>73</c:v>
                </c:pt>
                <c:pt idx="6">
                  <c:v>80</c:v>
                </c:pt>
                <c:pt idx="9">
                  <c:v>81</c:v>
                </c:pt>
                <c:pt idx="12">
                  <c:v>80</c:v>
                </c:pt>
              </c:numCache>
            </c:numRef>
          </c:val>
          <c:extLst>
            <c:ext xmlns:c16="http://schemas.microsoft.com/office/drawing/2014/chart" uri="{C3380CC4-5D6E-409C-BE32-E72D297353CC}">
              <c16:uniqueId val="{00000003-10F0-4B28-B5F1-D3FA08B228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181</c:v>
                </c:pt>
                <c:pt idx="3">
                  <c:v>153</c:v>
                </c:pt>
                <c:pt idx="6">
                  <c:v>135</c:v>
                </c:pt>
                <c:pt idx="9">
                  <c:v>159</c:v>
                </c:pt>
                <c:pt idx="12">
                  <c:v>139</c:v>
                </c:pt>
              </c:numCache>
            </c:numRef>
          </c:val>
          <c:extLst>
            <c:ext xmlns:c16="http://schemas.microsoft.com/office/drawing/2014/chart" uri="{C3380CC4-5D6E-409C-BE32-E72D297353CC}">
              <c16:uniqueId val="{00000004-10F0-4B28-B5F1-D3FA08B228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F0-4B28-B5F1-D3FA08B228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F0-4B28-B5F1-D3FA08B228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1086</c:v>
                </c:pt>
                <c:pt idx="3">
                  <c:v>1025</c:v>
                </c:pt>
                <c:pt idx="6">
                  <c:v>1077</c:v>
                </c:pt>
                <c:pt idx="9">
                  <c:v>1161</c:v>
                </c:pt>
                <c:pt idx="12">
                  <c:v>1216</c:v>
                </c:pt>
              </c:numCache>
            </c:numRef>
          </c:val>
          <c:extLst>
            <c:ext xmlns:c16="http://schemas.microsoft.com/office/drawing/2014/chart" uri="{C3380CC4-5D6E-409C-BE32-E72D297353CC}">
              <c16:uniqueId val="{00000007-10F0-4B28-B5F1-D3FA08B2287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-122</c:v>
                </c:pt>
                <c:pt idx="2">
                  <c:v>#N/A</c:v>
                </c:pt>
                <c:pt idx="3">
                  <c:v>#N/A</c:v>
                </c:pt>
                <c:pt idx="4">
                  <c:v>-110</c:v>
                </c:pt>
                <c:pt idx="5">
                  <c:v>#N/A</c:v>
                </c:pt>
                <c:pt idx="6">
                  <c:v>#N/A</c:v>
                </c:pt>
                <c:pt idx="7">
                  <c:v>-36</c:v>
                </c:pt>
                <c:pt idx="8">
                  <c:v>#N/A</c:v>
                </c:pt>
                <c:pt idx="9">
                  <c:v>#N/A</c:v>
                </c:pt>
                <c:pt idx="10">
                  <c:v>5</c:v>
                </c:pt>
                <c:pt idx="11">
                  <c:v>#N/A</c:v>
                </c:pt>
                <c:pt idx="12">
                  <c:v>#N/A</c:v>
                </c:pt>
                <c:pt idx="13">
                  <c:v>120</c:v>
                </c:pt>
                <c:pt idx="14">
                  <c:v>#N/A</c:v>
                </c:pt>
              </c:numCache>
            </c:numRef>
          </c:val>
          <c:smooth val="0"/>
          <c:extLst>
            <c:ext xmlns:c16="http://schemas.microsoft.com/office/drawing/2014/chart" uri="{C3380CC4-5D6E-409C-BE32-E72D297353CC}">
              <c16:uniqueId val="{00000008-10F0-4B28-B5F1-D3FA08B2287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12826</c:v>
                </c:pt>
                <c:pt idx="5">
                  <c:v>12756</c:v>
                </c:pt>
                <c:pt idx="8">
                  <c:v>12179</c:v>
                </c:pt>
                <c:pt idx="11">
                  <c:v>11664</c:v>
                </c:pt>
                <c:pt idx="14">
                  <c:v>11257</c:v>
                </c:pt>
              </c:numCache>
            </c:numRef>
          </c:val>
          <c:extLst>
            <c:ext xmlns:c16="http://schemas.microsoft.com/office/drawing/2014/chart" uri="{C3380CC4-5D6E-409C-BE32-E72D297353CC}">
              <c16:uniqueId val="{00000000-0B07-4D07-A471-77D0D27769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3172</c:v>
                </c:pt>
                <c:pt idx="5">
                  <c:v>2399</c:v>
                </c:pt>
                <c:pt idx="8">
                  <c:v>2357</c:v>
                </c:pt>
                <c:pt idx="11">
                  <c:v>2269</c:v>
                </c:pt>
                <c:pt idx="14">
                  <c:v>2245</c:v>
                </c:pt>
              </c:numCache>
            </c:numRef>
          </c:val>
          <c:extLst>
            <c:ext xmlns:c16="http://schemas.microsoft.com/office/drawing/2014/chart" uri="{C3380CC4-5D6E-409C-BE32-E72D297353CC}">
              <c16:uniqueId val="{00000001-0B07-4D07-A471-77D0D27769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11153</c:v>
                </c:pt>
                <c:pt idx="5">
                  <c:v>10989</c:v>
                </c:pt>
                <c:pt idx="8">
                  <c:v>11247</c:v>
                </c:pt>
                <c:pt idx="11">
                  <c:v>11026</c:v>
                </c:pt>
                <c:pt idx="14">
                  <c:v>11316</c:v>
                </c:pt>
              </c:numCache>
            </c:numRef>
          </c:val>
          <c:extLst>
            <c:ext xmlns:c16="http://schemas.microsoft.com/office/drawing/2014/chart" uri="{C3380CC4-5D6E-409C-BE32-E72D297353CC}">
              <c16:uniqueId val="{00000002-0B07-4D07-A471-77D0D27769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07-4D07-A471-77D0D27769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07-4D07-A471-77D0D27769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6</c:v>
                </c:pt>
                <c:pt idx="9">
                  <c:v>10</c:v>
                </c:pt>
                <c:pt idx="12">
                  <c:v>1</c:v>
                </c:pt>
              </c:numCache>
            </c:numRef>
          </c:val>
          <c:extLst>
            <c:ext xmlns:c16="http://schemas.microsoft.com/office/drawing/2014/chart" uri="{C3380CC4-5D6E-409C-BE32-E72D297353CC}">
              <c16:uniqueId val="{00000005-0B07-4D07-A471-77D0D27769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1509</c:v>
                </c:pt>
                <c:pt idx="3">
                  <c:v>1474</c:v>
                </c:pt>
                <c:pt idx="6">
                  <c:v>1382</c:v>
                </c:pt>
                <c:pt idx="9">
                  <c:v>1303</c:v>
                </c:pt>
                <c:pt idx="12">
                  <c:v>1250</c:v>
                </c:pt>
              </c:numCache>
            </c:numRef>
          </c:val>
          <c:extLst>
            <c:ext xmlns:c16="http://schemas.microsoft.com/office/drawing/2014/chart" uri="{C3380CC4-5D6E-409C-BE32-E72D297353CC}">
              <c16:uniqueId val="{00000006-0B07-4D07-A471-77D0D27769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534</c:v>
                </c:pt>
                <c:pt idx="3">
                  <c:v>474</c:v>
                </c:pt>
                <c:pt idx="6">
                  <c:v>278</c:v>
                </c:pt>
                <c:pt idx="9">
                  <c:v>342</c:v>
                </c:pt>
                <c:pt idx="12">
                  <c:v>276</c:v>
                </c:pt>
              </c:numCache>
            </c:numRef>
          </c:val>
          <c:extLst>
            <c:ext xmlns:c16="http://schemas.microsoft.com/office/drawing/2014/chart" uri="{C3380CC4-5D6E-409C-BE32-E72D297353CC}">
              <c16:uniqueId val="{00000007-0B07-4D07-A471-77D0D27769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2404</c:v>
                </c:pt>
                <c:pt idx="3">
                  <c:v>1233</c:v>
                </c:pt>
                <c:pt idx="6">
                  <c:v>1226</c:v>
                </c:pt>
                <c:pt idx="9">
                  <c:v>1286</c:v>
                </c:pt>
                <c:pt idx="12">
                  <c:v>1388</c:v>
                </c:pt>
              </c:numCache>
            </c:numRef>
          </c:val>
          <c:extLst>
            <c:ext xmlns:c16="http://schemas.microsoft.com/office/drawing/2014/chart" uri="{C3380CC4-5D6E-409C-BE32-E72D297353CC}">
              <c16:uniqueId val="{00000008-0B07-4D07-A471-77D0D27769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B07-4D07-A471-77D0D27769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12099</c:v>
                </c:pt>
                <c:pt idx="3">
                  <c:v>12518</c:v>
                </c:pt>
                <c:pt idx="6">
                  <c:v>12160</c:v>
                </c:pt>
                <c:pt idx="9">
                  <c:v>11368</c:v>
                </c:pt>
                <c:pt idx="12">
                  <c:v>10888</c:v>
                </c:pt>
              </c:numCache>
            </c:numRef>
          </c:val>
          <c:extLst>
            <c:ext xmlns:c16="http://schemas.microsoft.com/office/drawing/2014/chart" uri="{C3380CC4-5D6E-409C-BE32-E72D297353CC}">
              <c16:uniqueId val="{0000000A-0B07-4D07-A471-77D0D27769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B07-4D07-A471-77D0D27769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4084</c:v>
                </c:pt>
                <c:pt idx="1">
                  <c:v>3780</c:v>
                </c:pt>
                <c:pt idx="2">
                  <c:v>3604</c:v>
                </c:pt>
              </c:numCache>
            </c:numRef>
          </c:val>
          <c:extLst>
            <c:ext xmlns:c16="http://schemas.microsoft.com/office/drawing/2014/chart" uri="{C3380CC4-5D6E-409C-BE32-E72D297353CC}">
              <c16:uniqueId val="{00000000-D3A8-4005-BB28-D99676403A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654</c:v>
                </c:pt>
                <c:pt idx="1">
                  <c:v>655</c:v>
                </c:pt>
                <c:pt idx="2">
                  <c:v>656</c:v>
                </c:pt>
              </c:numCache>
            </c:numRef>
          </c:val>
          <c:extLst>
            <c:ext xmlns:c16="http://schemas.microsoft.com/office/drawing/2014/chart" uri="{C3380CC4-5D6E-409C-BE32-E72D297353CC}">
              <c16:uniqueId val="{00000001-D3A8-4005-BB28-D99676403A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5606</c:v>
                </c:pt>
                <c:pt idx="1">
                  <c:v>5711</c:v>
                </c:pt>
                <c:pt idx="2">
                  <c:v>6179</c:v>
                </c:pt>
              </c:numCache>
            </c:numRef>
          </c:val>
          <c:extLst>
            <c:ext xmlns:c16="http://schemas.microsoft.com/office/drawing/2014/chart" uri="{C3380CC4-5D6E-409C-BE32-E72D297353CC}">
              <c16:uniqueId val="{00000002-D3A8-4005-BB28-D99676403A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宮城県岩沼市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公債費に準じる債務負担行為額が引き続きゼロとなった。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また、償還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完了に伴い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、公営企業債の元利償還金に対する繰入金も微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となった。算入公債費等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額となったが、元利償還額等の増額分の方が大きいため、実質公債費比率の分子が増加することとなった。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宮城県岩沼市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までの一般会計における地方債残高は、借入抑制措置の効果などもあり着実に減少してきたが、</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以降は地方債の償還額に比べて借入額が大きく、地方債現在高が増加となった。</a:t>
          </a:r>
        </a:p>
        <a:p>
          <a:r>
            <a:rPr kumimoji="1" lang="ja-JP" altLang="en-US" sz="1400">
              <a:latin typeface="ＭＳ ゴシック" pitchFamily="49" charset="-128"/>
              <a:ea typeface="ＭＳ ゴシック" pitchFamily="49" charset="-128"/>
            </a:rPr>
            <a:t>　また、</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から亘理地区行政事務組合に加入したことにより、それ以前と比べて組合等負担等見込額が増加となっている。</a:t>
          </a:r>
        </a:p>
        <a:p>
          <a:r>
            <a:rPr kumimoji="1" lang="ja-JP" altLang="en-US" sz="1400">
              <a:latin typeface="ＭＳ ゴシック" pitchFamily="49" charset="-128"/>
              <a:ea typeface="ＭＳ ゴシック" pitchFamily="49" charset="-128"/>
            </a:rPr>
            <a:t>　さらに、充当可能財源等が</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以降減少している。その結果、将来負担比率の分子に対してマイナスの影響を与えたが、依然として充当可能財源等が将来負担額を大きく上回っている状況である。</a:t>
          </a:r>
        </a:p>
        <a:p>
          <a:r>
            <a:rPr kumimoji="1" lang="ja-JP" altLang="en-US" sz="1400">
              <a:latin typeface="ＭＳ ゴシック" pitchFamily="49" charset="-128"/>
              <a:ea typeface="ＭＳ ゴシック" pitchFamily="49" charset="-128"/>
            </a:rPr>
            <a:t>　今後、公共施設の長寿命化に係る経費が増加し、公債費の増が見込まれるが、交付税措置がない地方債発行を控えるなど全体的な地方債の発行を抑制し、将来負担が発生することのないように、健全な財政運営を継続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宮城県岩沼市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年度にかけて基金全体額が増加している。主な要因として、ふるさと納税の寄附額増に伴うまち・ひと・しごと創生推進基金への積立額の増加（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百万円）が挙げられる。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今後は、公共施設等総合管理計画に基づく各公共施設の長寿命化及び新庁舎の建設が控えており、多額の費用となることが推計されていることから、施設保全整備基金への更なる積み増しを検討していく。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施設保全整備基金：施設整備や維持管理経費に対応するための基金。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まち・ひと・しごと創生推進基金：地方創生の推進を図るための基金。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空港周辺地域環境整備基金：仙台空港周辺地域の環境整備を図るための基金。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福祉基金：社会福祉の充実等を図るための基金。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震災復興基金：東日本大震災からの復旧・復興に係る各種事業に対応するための基金。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施設保全整備基金：施設の長寿命化や維持管理の対応したことによる基金残高の減少。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まち・ひと・しごと創生推進基金：ふるさと納税寄附増に伴う基金残高の増加。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空港周辺地域環境整備基金：空港周辺地区の舗装を補修したことによる基金残高の減少。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福祉基金：市内保育施設整備に伴い基金残高が減少。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震災復興基金：震災関連事業の対応に伴い基金残高が減少。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基金については、震災関連事業の減少に伴い基金残高は減少していく一方で、施設保全整備基金については、今後多額の施設更新費用が必要となることが推計されているので、できる限り積立を行い、基金残高の増加に努める。また、まち・ひと・しごと創生推進基金については、前年度ふるさと納税寄附額の実績額を積み立てているが、積立額が多額になっていることから、適切に管理のうえ活用を行う。その他の基金についても、目的に応じて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決算剰余金及び運用利子として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百万円積立した一方、物価高騰に伴う経常経費の増などにより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景気の動向などにより市税収入が減となった場合など、その財源不足を財政調整基金で補う必要性があることから、ある程度の基金残高を確保している。基金残高の目安としては、少なくとも標準財政規模の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％程度確保することを一つの指針としている。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百万円増加しているのは、国債の運用利子の積立によるものである。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運用効率の高い手段により基金を運用していく。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宮城県岩沼市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43,137
42,415
60.45
21,209,321
19,947,234
1,125,927
10,432,539
10,888,431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事業所の集中等により類似団体平均を上回る税収があるため、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ここ数年は類似団体平均を大きく上回る数値で推移している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物価高騰等による消費者マインドの落ち込み等を注視する必要がある。引き続き健全な財政運営に努める。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124278</xdr:rowOff>
    </xdr:from>
    <xdr:to>
      <xdr:col>23</xdr:col>
      <xdr:colOff>133350</xdr:colOff>
      <xdr:row>37</xdr:row>
      <xdr:rowOff>124278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467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124278</xdr:rowOff>
    </xdr:from>
    <xdr:to>
      <xdr:col>19</xdr:col>
      <xdr:colOff>133350</xdr:colOff>
      <xdr:row>37</xdr:row>
      <xdr:rowOff>124278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467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107043</xdr:rowOff>
    </xdr:from>
    <xdr:to>
      <xdr:col>15</xdr:col>
      <xdr:colOff>82550</xdr:colOff>
      <xdr:row>37</xdr:row>
      <xdr:rowOff>124278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4506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89807</xdr:rowOff>
    </xdr:from>
    <xdr:to>
      <xdr:col>11</xdr:col>
      <xdr:colOff>31750</xdr:colOff>
      <xdr:row>37</xdr:row>
      <xdr:rowOff>107043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4334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73478</xdr:rowOff>
    </xdr:from>
    <xdr:to>
      <xdr:col>23</xdr:col>
      <xdr:colOff>184150</xdr:colOff>
      <xdr:row>38</xdr:row>
      <xdr:rowOff>3628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90005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73478</xdr:rowOff>
    </xdr:from>
    <xdr:to>
      <xdr:col>19</xdr:col>
      <xdr:colOff>184150</xdr:colOff>
      <xdr:row>38</xdr:row>
      <xdr:rowOff>3628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13805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73478</xdr:rowOff>
    </xdr:from>
    <xdr:to>
      <xdr:col>15</xdr:col>
      <xdr:colOff>133350</xdr:colOff>
      <xdr:row>38</xdr:row>
      <xdr:rowOff>3628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13805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56243</xdr:rowOff>
    </xdr:from>
    <xdr:to>
      <xdr:col>11</xdr:col>
      <xdr:colOff>82550</xdr:colOff>
      <xdr:row>37</xdr:row>
      <xdr:rowOff>157843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168020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16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39007</xdr:rowOff>
    </xdr:from>
    <xdr:to>
      <xdr:col>7</xdr:col>
      <xdr:colOff>31750</xdr:colOff>
      <xdr:row>37</xdr:row>
      <xdr:rowOff>140607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150784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分母となる経常的一般財源が</a:t>
          </a:r>
          <a:r>
            <a:rPr kumimoji="1" lang="en-US" altLang="ja-JP" sz="1300">
              <a:latin typeface="ＭＳ Ｐゴシック" panose="020B0600070205080204" pitchFamily="50" charset="-128"/>
              <a:ea typeface="ＭＳ Ｐゴシック" panose="020B0600070205080204" pitchFamily="50" charset="-128"/>
            </a:rPr>
            <a:t>10,440,077</a:t>
          </a:r>
          <a:r>
            <a:rPr kumimoji="1" lang="ja-JP" altLang="en-US" sz="1300">
              <a:latin typeface="ＭＳ Ｐゴシック" panose="020B0600070205080204" pitchFamily="50" charset="-128"/>
              <a:ea typeface="ＭＳ Ｐゴシック" panose="020B0600070205080204" pitchFamily="50" charset="-128"/>
            </a:rPr>
            <a:t>千円に対し、分子となる経常的経費に充当した一般財源が</a:t>
          </a:r>
          <a:r>
            <a:rPr kumimoji="1" lang="en-US" altLang="ja-JP" sz="1300">
              <a:latin typeface="ＭＳ Ｐゴシック" panose="020B0600070205080204" pitchFamily="50" charset="-128"/>
              <a:ea typeface="ＭＳ Ｐゴシック" panose="020B0600070205080204" pitchFamily="50" charset="-128"/>
            </a:rPr>
            <a:t>10,770,604</a:t>
          </a:r>
          <a:r>
            <a:rPr kumimoji="1" lang="ja-JP" altLang="en-US" sz="1300">
              <a:latin typeface="ＭＳ Ｐゴシック" panose="020B0600070205080204" pitchFamily="50" charset="-128"/>
              <a:ea typeface="ＭＳ Ｐゴシック" panose="020B0600070205080204" pitchFamily="50" charset="-128"/>
            </a:rPr>
            <a:t>千円となり、結果的に</a:t>
          </a:r>
          <a:r>
            <a:rPr kumimoji="1" lang="en-US" altLang="ja-JP" sz="1300">
              <a:latin typeface="ＭＳ Ｐゴシック" panose="020B0600070205080204" pitchFamily="50" charset="-128"/>
              <a:ea typeface="ＭＳ Ｐゴシック" panose="020B0600070205080204" pitchFamily="50" charset="-128"/>
            </a:rPr>
            <a:t>103.2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このうち、分子については、前年度と比較し、人件費が</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百万円、扶助費が</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百万円、公債費が</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百万円増となっている。扶助費に関しては社会保障の拡大や、後期高齢化社会の進行により増加することが見込まれ、経常収支比率は今後しばらく高止まりが続くことが見込まれる。</a:t>
          </a:r>
        </a:p>
        <a:p>
          <a:r>
            <a:rPr kumimoji="1" lang="ja-JP" altLang="en-US" sz="1300">
              <a:latin typeface="ＭＳ Ｐゴシック" panose="020B0600070205080204" pitchFamily="50" charset="-128"/>
              <a:ea typeface="ＭＳ Ｐゴシック" panose="020B0600070205080204" pitchFamily="50" charset="-128"/>
            </a:rPr>
            <a:t>人件費や物価が上昇する中で健全な財政運営を行うため、事業内容や会計年度任用職員の雇用状況を見直し、経常的経費の削減を行う必要がある。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7874</xdr:rowOff>
    </xdr:from>
    <xdr:to>
      <xdr:col>23</xdr:col>
      <xdr:colOff>133350</xdr:colOff>
      <xdr:row>65</xdr:row>
      <xdr:rowOff>46482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5212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128778</xdr:rowOff>
    </xdr:from>
    <xdr:to>
      <xdr:col>19</xdr:col>
      <xdr:colOff>133350</xdr:colOff>
      <xdr:row>65</xdr:row>
      <xdr:rowOff>7874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3012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128778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2395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64</xdr:row>
      <xdr:rowOff>39370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2395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167132</xdr:rowOff>
    </xdr:from>
    <xdr:to>
      <xdr:col>23</xdr:col>
      <xdr:colOff>184150</xdr:colOff>
      <xdr:row>65</xdr:row>
      <xdr:rowOff>97282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63009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3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128524</xdr:rowOff>
    </xdr:from>
    <xdr:to>
      <xdr:col>19</xdr:col>
      <xdr:colOff>184150</xdr:colOff>
      <xdr:row>65</xdr:row>
      <xdr:rowOff>58674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77978</xdr:rowOff>
    </xdr:from>
    <xdr:to>
      <xdr:col>15</xdr:col>
      <xdr:colOff>133350</xdr:colOff>
      <xdr:row>64</xdr:row>
      <xdr:rowOff>8128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58183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人口１人当たりの人件費・物件費等決算額は</a:t>
          </a:r>
          <a:r>
            <a:rPr kumimoji="1" lang="en-US" altLang="ja-JP" sz="1300">
              <a:latin typeface="ＭＳ Ｐゴシック" panose="020B0600070205080204" pitchFamily="50" charset="-128"/>
              <a:ea typeface="ＭＳ Ｐゴシック" panose="020B0600070205080204" pitchFamily="50" charset="-128"/>
            </a:rPr>
            <a:t>4,477</a:t>
          </a:r>
          <a:r>
            <a:rPr kumimoji="1" lang="ja-JP" altLang="en-US" sz="1300">
              <a:latin typeface="ＭＳ Ｐゴシック" panose="020B0600070205080204" pitchFamily="50" charset="-128"/>
              <a:ea typeface="ＭＳ Ｐゴシック" panose="020B0600070205080204" pitchFamily="50" charset="-128"/>
            </a:rPr>
            <a:t>円の増加となった。これは、賃金水準の上昇による人件費の増、および物価高騰による各種委託料の増が要因と考えられる。しかしながら、依然として全国及び県平均を下回っている状況であり、引き続き人件費や物件費等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167785</xdr:rowOff>
    </xdr:from>
    <xdr:to>
      <xdr:col>23</xdr:col>
      <xdr:colOff>133350</xdr:colOff>
      <xdr:row>83</xdr:row>
      <xdr:rowOff>7138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26685"/>
          <a:ext cx="838200" cy="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167785</xdr:rowOff>
    </xdr:from>
    <xdr:to>
      <xdr:col>19</xdr:col>
      <xdr:colOff>133350</xdr:colOff>
      <xdr:row>83</xdr:row>
      <xdr:rowOff>857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26685"/>
          <a:ext cx="889000" cy="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156893</xdr:rowOff>
    </xdr:from>
    <xdr:to>
      <xdr:col>15</xdr:col>
      <xdr:colOff>82550</xdr:colOff>
      <xdr:row>83</xdr:row>
      <xdr:rowOff>857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15793"/>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156629</xdr:rowOff>
    </xdr:from>
    <xdr:to>
      <xdr:col>11</xdr:col>
      <xdr:colOff>31750</xdr:colOff>
      <xdr:row>82</xdr:row>
      <xdr:rowOff>156893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15529"/>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127788</xdr:rowOff>
    </xdr:from>
    <xdr:to>
      <xdr:col>23</xdr:col>
      <xdr:colOff>184150</xdr:colOff>
      <xdr:row>83</xdr:row>
      <xdr:rowOff>57938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49065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0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116985</xdr:rowOff>
    </xdr:from>
    <xdr:to>
      <xdr:col>19</xdr:col>
      <xdr:colOff>184150</xdr:colOff>
      <xdr:row>83</xdr:row>
      <xdr:rowOff>47135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57312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4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121507</xdr:rowOff>
    </xdr:from>
    <xdr:to>
      <xdr:col>15</xdr:col>
      <xdr:colOff>133350</xdr:colOff>
      <xdr:row>83</xdr:row>
      <xdr:rowOff>51657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8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61834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4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106093</xdr:rowOff>
    </xdr:from>
    <xdr:to>
      <xdr:col>11</xdr:col>
      <xdr:colOff>82550</xdr:colOff>
      <xdr:row>83</xdr:row>
      <xdr:rowOff>36243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46420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3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105829</xdr:rowOff>
    </xdr:from>
    <xdr:to>
      <xdr:col>7</xdr:col>
      <xdr:colOff>31750</xdr:colOff>
      <xdr:row>83</xdr:row>
      <xdr:rowOff>35979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6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46156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3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依然として、全国市平均よりは低い数値となり、今後も適正な給与水準の維持に努める。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82</xdr:row>
      <xdr:rowOff>63500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0879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29029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0534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82</xdr:row>
      <xdr:rowOff>29029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0534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83</xdr:row>
      <xdr:rowOff>29936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0879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149679</xdr:rowOff>
    </xdr:from>
    <xdr:to>
      <xdr:col>77</xdr:col>
      <xdr:colOff>95250</xdr:colOff>
      <xdr:row>82</xdr:row>
      <xdr:rowOff>79829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90006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0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115207</xdr:rowOff>
    </xdr:from>
    <xdr:to>
      <xdr:col>73</xdr:col>
      <xdr:colOff>44450</xdr:colOff>
      <xdr:row>82</xdr:row>
      <xdr:rowOff>45357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55534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社会保障の拡大やデジタル化の推進、頻発する災害等により、行政需要が大きく変化する中でも、それらに的確に対応し、効果的で効率的 な行政サービスを確実に提供できるよう、効率的・効果的な執行体制づくりを行ってきた。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人当たりの職員数は全国、県平均を大きく下回っているが、 これは業務の民間委託を推進してきたことが要因として挙げられ、引き続き適切な定員管理に努めていく。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143362</xdr:rowOff>
    </xdr:from>
    <xdr:to>
      <xdr:col>81</xdr:col>
      <xdr:colOff>44450</xdr:colOff>
      <xdr:row>59</xdr:row>
      <xdr:rowOff>153014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5891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141351</xdr:rowOff>
    </xdr:from>
    <xdr:to>
      <xdr:col>77</xdr:col>
      <xdr:colOff>44450</xdr:colOff>
      <xdr:row>59</xdr:row>
      <xdr:rowOff>143362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5690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137330</xdr:rowOff>
    </xdr:from>
    <xdr:to>
      <xdr:col>72</xdr:col>
      <xdr:colOff>203200</xdr:colOff>
      <xdr:row>59</xdr:row>
      <xdr:rowOff>141351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5288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136927</xdr:rowOff>
    </xdr:from>
    <xdr:to>
      <xdr:col>68</xdr:col>
      <xdr:colOff>152400</xdr:colOff>
      <xdr:row>59</xdr:row>
      <xdr:rowOff>137330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52477"/>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102214</xdr:rowOff>
    </xdr:from>
    <xdr:to>
      <xdr:col>81</xdr:col>
      <xdr:colOff>95250</xdr:colOff>
      <xdr:row>60</xdr:row>
      <xdr:rowOff>32364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1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23491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3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92562</xdr:rowOff>
    </xdr:from>
    <xdr:to>
      <xdr:col>77</xdr:col>
      <xdr:colOff>95250</xdr:colOff>
      <xdr:row>60</xdr:row>
      <xdr:rowOff>22712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0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32889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7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90551</xdr:rowOff>
    </xdr:from>
    <xdr:to>
      <xdr:col>73</xdr:col>
      <xdr:colOff>44450</xdr:colOff>
      <xdr:row>60</xdr:row>
      <xdr:rowOff>20701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30878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7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86530</xdr:rowOff>
    </xdr:from>
    <xdr:to>
      <xdr:col>68</xdr:col>
      <xdr:colOff>203200</xdr:colOff>
      <xdr:row>60</xdr:row>
      <xdr:rowOff>16680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26857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86127</xdr:rowOff>
    </xdr:from>
    <xdr:to>
      <xdr:col>64</xdr:col>
      <xdr:colOff>152400</xdr:colOff>
      <xdr:row>60</xdr:row>
      <xdr:rowOff>16277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26454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7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前年度実質公債比率と比較し、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％となった。要因として、</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決算の数値を比較し、特定財源を除いた元利償還金額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公債費に準ずるもの含む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229</a:t>
          </a:r>
          <a:r>
            <a:rPr kumimoji="1" lang="ja-JP" altLang="en-US" sz="1300">
              <a:latin typeface="ＭＳ Ｐゴシック" panose="020B0600070205080204" pitchFamily="50" charset="-128"/>
              <a:ea typeface="ＭＳ Ｐゴシック" panose="020B0600070205080204" pitchFamily="50" charset="-128"/>
            </a:rPr>
            <a:t>百万円増加したことにより実質公債比率算定時の分子が増加したことが挙げられる。</a:t>
          </a:r>
        </a:p>
        <a:p>
          <a:r>
            <a:rPr kumimoji="1" lang="ja-JP" altLang="en-US" sz="1300">
              <a:latin typeface="ＭＳ Ｐゴシック" panose="020B0600070205080204" pitchFamily="50" charset="-128"/>
              <a:ea typeface="ＭＳ Ｐゴシック" panose="020B0600070205080204" pitchFamily="50" charset="-128"/>
            </a:rPr>
            <a:t>　引き続き全国及び県平均を下回っている状況にあり、今後も起債許可団体の判定ラインとなる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未満の水準を保つような財政運営に努める。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91863</xdr:rowOff>
    </xdr:from>
    <xdr:to>
      <xdr:col>81</xdr:col>
      <xdr:colOff>44450</xdr:colOff>
      <xdr:row>44</xdr:row>
      <xdr:rowOff>149013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60696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6790</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35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91863</xdr:rowOff>
    </xdr:from>
    <xdr:to>
      <xdr:col>81</xdr:col>
      <xdr:colOff>133350</xdr:colOff>
      <xdr:row>38</xdr:row>
      <xdr:rowOff>91863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6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91863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54261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134214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16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27517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162137</xdr:rowOff>
    </xdr:from>
    <xdr:to>
      <xdr:col>77</xdr:col>
      <xdr:colOff>95250</xdr:colOff>
      <xdr:row>42</xdr:row>
      <xdr:rowOff>92287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94403</xdr:rowOff>
    </xdr:from>
    <xdr:to>
      <xdr:col>72</xdr:col>
      <xdr:colOff>203200</xdr:colOff>
      <xdr:row>37</xdr:row>
      <xdr:rowOff>158750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43805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94403</xdr:rowOff>
    </xdr:from>
    <xdr:to>
      <xdr:col>68</xdr:col>
      <xdr:colOff>152400</xdr:colOff>
      <xdr:row>37</xdr:row>
      <xdr:rowOff>150707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43805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41063</xdr:rowOff>
    </xdr:from>
    <xdr:to>
      <xdr:col>81</xdr:col>
      <xdr:colOff>95250</xdr:colOff>
      <xdr:row>38</xdr:row>
      <xdr:rowOff>142663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133790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4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43603</xdr:rowOff>
    </xdr:from>
    <xdr:to>
      <xdr:col>68</xdr:col>
      <xdr:colOff>203200</xdr:colOff>
      <xdr:row>37</xdr:row>
      <xdr:rowOff>145203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155380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99907</xdr:rowOff>
    </xdr:from>
    <xdr:to>
      <xdr:col>64</xdr:col>
      <xdr:colOff>152400</xdr:colOff>
      <xdr:row>38</xdr:row>
      <xdr:rowOff>30057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40234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21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将来負担額に対して充当可能財源等が上回っているため、将来負担比率としての数値は計上されていない。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宮城県岩沼市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43,137
42,415
60.45
21,209,321
19,947,234
1,125,927
10,432,539
10,888,431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経常経費充当一般財源における人件費は</a:t>
          </a:r>
          <a:r>
            <a:rPr kumimoji="1" lang="en-US" altLang="ja-JP" sz="1300">
              <a:latin typeface="ＭＳ Ｐゴシック" panose="020B0600070205080204" pitchFamily="50" charset="-128"/>
              <a:ea typeface="ＭＳ Ｐゴシック" panose="020B0600070205080204" pitchFamily="50" charset="-128"/>
            </a:rPr>
            <a:t>186,248</a:t>
          </a:r>
          <a:r>
            <a:rPr kumimoji="1" lang="ja-JP" altLang="en-US" sz="1300">
              <a:latin typeface="ＭＳ Ｐゴシック" panose="020B0600070205080204" pitchFamily="50" charset="-128"/>
              <a:ea typeface="ＭＳ Ｐゴシック" panose="020B0600070205080204" pitchFamily="50" charset="-128"/>
            </a:rPr>
            <a:t>千円増加し、経常収支比率に占める人件費割合は、前年度と比較して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26.7</a:t>
          </a:r>
          <a:r>
            <a:rPr kumimoji="1" lang="ja-JP" altLang="en-US" sz="1300">
              <a:latin typeface="ＭＳ Ｐゴシック" panose="020B0600070205080204" pitchFamily="50" charset="-128"/>
              <a:ea typeface="ＭＳ Ｐゴシック" panose="020B0600070205080204" pitchFamily="50" charset="-128"/>
            </a:rPr>
            <a:t>％となった。しかし、全国平均の</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ポイント、県平均の▲</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ポイントであり、県平均と比較すると低い水準となった。今後も定員管理の適正化に努め、継続して民間委託の推進など、行政改革への取り組みを通して人件費の削減に努める。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83566</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272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9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37</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97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96774</xdr:rowOff>
    </xdr:from>
    <xdr:to>
      <xdr:col>24</xdr:col>
      <xdr:colOff>76200</xdr:colOff>
      <xdr:row>38</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68851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経常経費充当一般財源における物件費は</a:t>
          </a:r>
          <a:r>
            <a:rPr kumimoji="1" lang="en-US" altLang="ja-JP" sz="1300">
              <a:latin typeface="ＭＳ Ｐゴシック" panose="020B0600070205080204" pitchFamily="50" charset="-128"/>
              <a:ea typeface="ＭＳ Ｐゴシック" panose="020B0600070205080204" pitchFamily="50" charset="-128"/>
            </a:rPr>
            <a:t>58,750</a:t>
          </a:r>
          <a:r>
            <a:rPr kumimoji="1" lang="ja-JP" altLang="en-US" sz="1300">
              <a:latin typeface="ＭＳ Ｐゴシック" panose="020B0600070205080204" pitchFamily="50" charset="-128"/>
              <a:ea typeface="ＭＳ Ｐゴシック" panose="020B0600070205080204" pitchFamily="50" charset="-128"/>
            </a:rPr>
            <a:t>千円増加した一方、経常収支比率に占める物件費の割合は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となり、類似団体内で下位となった。依然として物価高騰による光熱水費や、施設修繕料の増、電算システムに係るランニングコストの増が要因として挙げられる。引き続き、事業の統合や業務のスリム化・効率化等の促進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67564</xdr:rowOff>
    </xdr:from>
    <xdr:to>
      <xdr:col>82</xdr:col>
      <xdr:colOff>107950</xdr:colOff>
      <xdr:row>20</xdr:row>
      <xdr:rowOff>104140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4965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94996</xdr:rowOff>
    </xdr:from>
    <xdr:to>
      <xdr:col>78</xdr:col>
      <xdr:colOff>69850</xdr:colOff>
      <xdr:row>20</xdr:row>
      <xdr:rowOff>104140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5239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147574</xdr:rowOff>
    </xdr:from>
    <xdr:to>
      <xdr:col>73</xdr:col>
      <xdr:colOff>180975</xdr:colOff>
      <xdr:row>20</xdr:row>
      <xdr:rowOff>94996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4051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147574</xdr:rowOff>
    </xdr:from>
    <xdr:to>
      <xdr:col>69</xdr:col>
      <xdr:colOff>92075</xdr:colOff>
      <xdr:row>20</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4051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7383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16764</xdr:rowOff>
    </xdr:from>
    <xdr:to>
      <xdr:col>82</xdr:col>
      <xdr:colOff>158750</xdr:colOff>
      <xdr:row>20</xdr:row>
      <xdr:rowOff>118364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160291</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41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53340</xdr:rowOff>
    </xdr:from>
    <xdr:to>
      <xdr:col>78</xdr:col>
      <xdr:colOff>120650</xdr:colOff>
      <xdr:row>20</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139717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56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44196</xdr:rowOff>
    </xdr:from>
    <xdr:to>
      <xdr:col>74</xdr:col>
      <xdr:colOff>31750</xdr:colOff>
      <xdr:row>20</xdr:row>
      <xdr:rowOff>145796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4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130573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55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96774</xdr:rowOff>
    </xdr:from>
    <xdr:to>
      <xdr:col>69</xdr:col>
      <xdr:colOff>142875</xdr:colOff>
      <xdr:row>20</xdr:row>
      <xdr:rowOff>26924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11701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53340</xdr:rowOff>
    </xdr:from>
    <xdr:to>
      <xdr:col>65</xdr:col>
      <xdr:colOff>53975</xdr:colOff>
      <xdr:row>20</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経常経費充当一般財源における人件費は</a:t>
          </a:r>
          <a:r>
            <a:rPr kumimoji="1" lang="en-US" altLang="ja-JP" sz="1300">
              <a:latin typeface="ＭＳ Ｐゴシック" panose="020B0600070205080204" pitchFamily="50" charset="-128"/>
              <a:ea typeface="ＭＳ Ｐゴシック" panose="020B0600070205080204" pitchFamily="50" charset="-128"/>
            </a:rPr>
            <a:t>115,427</a:t>
          </a:r>
          <a:r>
            <a:rPr kumimoji="1" lang="ja-JP" altLang="en-US" sz="1300">
              <a:latin typeface="ＭＳ Ｐゴシック" panose="020B0600070205080204" pitchFamily="50" charset="-128"/>
              <a:ea typeface="ＭＳ Ｐゴシック" panose="020B0600070205080204" pitchFamily="50" charset="-128"/>
            </a:rPr>
            <a:t>千円増加し、経常収支比率に占める扶助費の割合は、前年度比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％と悪化した。今後も社会保障関連経費の増加が見込まれるため、各種扶助費の増を念頭に、各種制度の見直しなど国の動向を注視していく必要がある。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1473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59</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622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83457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962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83457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05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32657</xdr:rowOff>
    </xdr:from>
    <xdr:to>
      <xdr:col>11</xdr:col>
      <xdr:colOff>60325</xdr:colOff>
      <xdr:row>58</xdr:row>
      <xdr:rowOff>134257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119034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と比較して、各種特別会計への繰出金が</a:t>
          </a:r>
          <a:r>
            <a:rPr kumimoji="1" lang="en-US" altLang="ja-JP" sz="1300">
              <a:latin typeface="ＭＳ Ｐゴシック" panose="020B0600070205080204" pitchFamily="50" charset="-128"/>
              <a:ea typeface="ＭＳ Ｐゴシック" panose="020B0600070205080204" pitchFamily="50" charset="-128"/>
            </a:rPr>
            <a:t>54,603</a:t>
          </a:r>
          <a:r>
            <a:rPr kumimoji="1" lang="ja-JP" altLang="en-US" sz="1300">
              <a:latin typeface="ＭＳ Ｐゴシック" panose="020B0600070205080204" pitchFamily="50" charset="-128"/>
              <a:ea typeface="ＭＳ Ｐゴシック" panose="020B0600070205080204" pitchFamily="50" charset="-128"/>
            </a:rPr>
            <a:t>千円増加した一方、経常収支比率に占める割合が、前年度比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％となり、全国平均と同ポイント、県平均の▲</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57</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06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57</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57</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6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25400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80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99077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から消防広域化による亘理地区行政事務組合への負担金が増、また</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から法適用に伴う下水道事業会計への補助金が増となったことなどにより補助費等の割合が増加している。補助費等に占める経常経費充当一般財源は</a:t>
          </a:r>
          <a:r>
            <a:rPr kumimoji="1" lang="en-US" altLang="ja-JP" sz="1300">
              <a:latin typeface="ＭＳ Ｐゴシック" panose="020B0600070205080204" pitchFamily="50" charset="-128"/>
              <a:ea typeface="ＭＳ Ｐゴシック" panose="020B0600070205080204" pitchFamily="50" charset="-128"/>
            </a:rPr>
            <a:t>79,737</a:t>
          </a:r>
          <a:r>
            <a:rPr kumimoji="1" lang="ja-JP" altLang="en-US" sz="1300">
              <a:latin typeface="ＭＳ Ｐゴシック" panose="020B0600070205080204" pitchFamily="50" charset="-128"/>
              <a:ea typeface="ＭＳ Ｐゴシック" panose="020B0600070205080204" pitchFamily="50" charset="-128"/>
            </a:rPr>
            <a:t>千円の増額し、経常収支比率に占める補助費等の割合は、前年度から変わらず</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％となった。今後各種団体への補助金などの適正な執行に努め、経常収支比率の改善に努める。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120142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63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120142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317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13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公債費に占める経常経費充当一般財源は</a:t>
          </a:r>
          <a:r>
            <a:rPr kumimoji="1" lang="en-US" altLang="ja-JP" sz="1300">
              <a:latin typeface="ＭＳ Ｐゴシック" panose="020B0600070205080204" pitchFamily="50" charset="-128"/>
              <a:ea typeface="ＭＳ Ｐゴシック" panose="020B0600070205080204" pitchFamily="50" charset="-128"/>
            </a:rPr>
            <a:t>67,663</a:t>
          </a:r>
          <a:r>
            <a:rPr kumimoji="1" lang="ja-JP" altLang="en-US" sz="1300">
              <a:latin typeface="ＭＳ Ｐゴシック" panose="020B0600070205080204" pitchFamily="50" charset="-128"/>
              <a:ea typeface="ＭＳ Ｐゴシック" panose="020B0600070205080204" pitchFamily="50" charset="-128"/>
            </a:rPr>
            <a:t>千円の増額となり、経常収支比率に占める公債費割合は、前年度比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り、前年度に引き続き類似団体内で上位となった。しかし、ここ数年で多くの新規建設事業を行ったこと、今後公共施設の長寿命化改修工事を控えていることから、地方債現在高が増加傾向にあり、公債費も今後増加していく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135165</xdr:rowOff>
    </xdr:from>
    <xdr:to>
      <xdr:col>24</xdr:col>
      <xdr:colOff>25400</xdr:colOff>
      <xdr:row>73</xdr:row>
      <xdr:rowOff>156935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651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37193</xdr:rowOff>
    </xdr:from>
    <xdr:to>
      <xdr:col>19</xdr:col>
      <xdr:colOff>187325</xdr:colOff>
      <xdr:row>73</xdr:row>
      <xdr:rowOff>135165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553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143328</xdr:rowOff>
    </xdr:from>
    <xdr:to>
      <xdr:col>15</xdr:col>
      <xdr:colOff>98425</xdr:colOff>
      <xdr:row>73</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487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143328</xdr:rowOff>
    </xdr:from>
    <xdr:to>
      <xdr:col>11</xdr:col>
      <xdr:colOff>9525</xdr:colOff>
      <xdr:row>72</xdr:row>
      <xdr:rowOff>143328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487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106135</xdr:rowOff>
    </xdr:from>
    <xdr:to>
      <xdr:col>24</xdr:col>
      <xdr:colOff>76200</xdr:colOff>
      <xdr:row>74</xdr:row>
      <xdr:rowOff>36285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122662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46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84365</xdr:rowOff>
    </xdr:from>
    <xdr:to>
      <xdr:col>20</xdr:col>
      <xdr:colOff>38100</xdr:colOff>
      <xdr:row>74</xdr:row>
      <xdr:rowOff>14515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24692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36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157843</xdr:rowOff>
    </xdr:from>
    <xdr:to>
      <xdr:col>15</xdr:col>
      <xdr:colOff>149225</xdr:colOff>
      <xdr:row>73</xdr:row>
      <xdr:rowOff>87993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5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98170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27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92528</xdr:rowOff>
    </xdr:from>
    <xdr:to>
      <xdr:col>11</xdr:col>
      <xdr:colOff>60325</xdr:colOff>
      <xdr:row>73</xdr:row>
      <xdr:rowOff>22678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4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32855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20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92528</xdr:rowOff>
    </xdr:from>
    <xdr:to>
      <xdr:col>6</xdr:col>
      <xdr:colOff>171450</xdr:colOff>
      <xdr:row>73</xdr:row>
      <xdr:rowOff>22678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4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32855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20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全国平均と比較し＋</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イント、県平均と比較し＋</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ポイント上回っており、類似団体においては最下位となった。物件費は依然高い水準のまま推移しており、また社会保障関連経費に係る扶助費の増加も大きく影響しているものと思われる。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143002</xdr:rowOff>
    </xdr:from>
    <xdr:to>
      <xdr:col>82</xdr:col>
      <xdr:colOff>107950</xdr:colOff>
      <xdr:row>81</xdr:row>
      <xdr:rowOff>170435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40304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145287</xdr:rowOff>
    </xdr:from>
    <xdr:to>
      <xdr:col>78</xdr:col>
      <xdr:colOff>69850</xdr:colOff>
      <xdr:row>81</xdr:row>
      <xdr:rowOff>143002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861287"/>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72137</xdr:rowOff>
    </xdr:from>
    <xdr:to>
      <xdr:col>73</xdr:col>
      <xdr:colOff>180975</xdr:colOff>
      <xdr:row>80</xdr:row>
      <xdr:rowOff>145287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7881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72137</xdr:rowOff>
    </xdr:from>
    <xdr:to>
      <xdr:col>69</xdr:col>
      <xdr:colOff>92075</xdr:colOff>
      <xdr:row>81</xdr:row>
      <xdr:rowOff>78994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788137"/>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119635</xdr:rowOff>
    </xdr:from>
    <xdr:to>
      <xdr:col>82</xdr:col>
      <xdr:colOff>158750</xdr:colOff>
      <xdr:row>82</xdr:row>
      <xdr:rowOff>49785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40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28212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92202</xdr:rowOff>
    </xdr:from>
    <xdr:to>
      <xdr:col>78</xdr:col>
      <xdr:colOff>120650</xdr:colOff>
      <xdr:row>82</xdr:row>
      <xdr:rowOff>22352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97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7129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4066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94487</xdr:rowOff>
    </xdr:from>
    <xdr:to>
      <xdr:col>74</xdr:col>
      <xdr:colOff>31750</xdr:colOff>
      <xdr:row>81</xdr:row>
      <xdr:rowOff>24637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8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9414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89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21337</xdr:rowOff>
    </xdr:from>
    <xdr:to>
      <xdr:col>69</xdr:col>
      <xdr:colOff>142875</xdr:colOff>
      <xdr:row>80</xdr:row>
      <xdr:rowOff>122937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107714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28194</xdr:rowOff>
    </xdr:from>
    <xdr:to>
      <xdr:col>65</xdr:col>
      <xdr:colOff>53975</xdr:colOff>
      <xdr:row>81</xdr:row>
      <xdr:rowOff>129794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9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114571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400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宮城県岩沼市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121480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111303</xdr:rowOff>
    </xdr:from>
    <xdr:to>
      <xdr:col>29</xdr:col>
      <xdr:colOff>127000</xdr:colOff>
      <xdr:row>18</xdr:row>
      <xdr:rowOff>136895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45028"/>
          <a:ext cx="647700" cy="25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136895</xdr:rowOff>
    </xdr:from>
    <xdr:to>
      <xdr:col>26</xdr:col>
      <xdr:colOff>50800</xdr:colOff>
      <xdr:row>18</xdr:row>
      <xdr:rowOff>144873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70620"/>
          <a:ext cx="698500" cy="7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144873</xdr:rowOff>
    </xdr:from>
    <xdr:to>
      <xdr:col>22</xdr:col>
      <xdr:colOff>114300</xdr:colOff>
      <xdr:row>18</xdr:row>
      <xdr:rowOff>148972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78598"/>
          <a:ext cx="698500" cy="4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148302</xdr:rowOff>
    </xdr:from>
    <xdr:to>
      <xdr:col>18</xdr:col>
      <xdr:colOff>177800</xdr:colOff>
      <xdr:row>18</xdr:row>
      <xdr:rowOff>148972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82027"/>
          <a:ext cx="698500" cy="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60503</xdr:rowOff>
    </xdr:from>
    <xdr:to>
      <xdr:col>29</xdr:col>
      <xdr:colOff>177800</xdr:colOff>
      <xdr:row>18</xdr:row>
      <xdr:rowOff>162103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94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140530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0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86095</xdr:rowOff>
    </xdr:from>
    <xdr:to>
      <xdr:col>26</xdr:col>
      <xdr:colOff>101600</xdr:colOff>
      <xdr:row>19</xdr:row>
      <xdr:rowOff>16245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19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1022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0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94073</xdr:rowOff>
    </xdr:from>
    <xdr:to>
      <xdr:col>22</xdr:col>
      <xdr:colOff>165100</xdr:colOff>
      <xdr:row>19</xdr:row>
      <xdr:rowOff>24223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27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9000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1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98172</xdr:rowOff>
    </xdr:from>
    <xdr:to>
      <xdr:col>19</xdr:col>
      <xdr:colOff>38100</xdr:colOff>
      <xdr:row>19</xdr:row>
      <xdr:rowOff>28322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31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13099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1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97502</xdr:rowOff>
    </xdr:from>
    <xdr:to>
      <xdr:col>15</xdr:col>
      <xdr:colOff>101600</xdr:colOff>
      <xdr:row>19</xdr:row>
      <xdr:rowOff>27652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31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12429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1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46347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36170</xdr:rowOff>
    </xdr:from>
    <xdr:to>
      <xdr:col>29</xdr:col>
      <xdr:colOff>127000</xdr:colOff>
      <xdr:row>38</xdr:row>
      <xdr:rowOff>86652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503770"/>
          <a:ext cx="647700" cy="50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86652</xdr:rowOff>
    </xdr:from>
    <xdr:to>
      <xdr:col>26</xdr:col>
      <xdr:colOff>50800</xdr:colOff>
      <xdr:row>38</xdr:row>
      <xdr:rowOff>104635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554252"/>
          <a:ext cx="698500" cy="17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104635</xdr:rowOff>
    </xdr:from>
    <xdr:to>
      <xdr:col>22</xdr:col>
      <xdr:colOff>114300</xdr:colOff>
      <xdr:row>38</xdr:row>
      <xdr:rowOff>136468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572235"/>
          <a:ext cx="698500" cy="31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136468</xdr:rowOff>
    </xdr:from>
    <xdr:to>
      <xdr:col>18</xdr:col>
      <xdr:colOff>177800</xdr:colOff>
      <xdr:row>38</xdr:row>
      <xdr:rowOff>142163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604068"/>
          <a:ext cx="698500" cy="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328270</xdr:rowOff>
    </xdr:from>
    <xdr:to>
      <xdr:col>29</xdr:col>
      <xdr:colOff>177800</xdr:colOff>
      <xdr:row>38</xdr:row>
      <xdr:rowOff>86970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452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236847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35852</xdr:rowOff>
    </xdr:from>
    <xdr:to>
      <xdr:col>26</xdr:col>
      <xdr:colOff>101600</xdr:colOff>
      <xdr:row>38</xdr:row>
      <xdr:rowOff>137452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503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122229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8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53835</xdr:rowOff>
    </xdr:from>
    <xdr:to>
      <xdr:col>22</xdr:col>
      <xdr:colOff>165100</xdr:colOff>
      <xdr:row>38</xdr:row>
      <xdr:rowOff>155435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521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140212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85668</xdr:rowOff>
    </xdr:from>
    <xdr:to>
      <xdr:col>19</xdr:col>
      <xdr:colOff>38100</xdr:colOff>
      <xdr:row>39</xdr:row>
      <xdr:rowOff>15818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55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595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63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91363</xdr:rowOff>
    </xdr:from>
    <xdr:to>
      <xdr:col>15</xdr:col>
      <xdr:colOff>101600</xdr:colOff>
      <xdr:row>39</xdr:row>
      <xdr:rowOff>21513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558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6290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645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宮城県岩沼市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43,137
42,415
60.45
21,209,321
19,947,234
1,125,927
10,432,539
10,888,431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119370</xdr:rowOff>
    </xdr:from>
    <xdr:to>
      <xdr:col>24</xdr:col>
      <xdr:colOff>63500</xdr:colOff>
      <xdr:row>37</xdr:row>
      <xdr:rowOff>139696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63020"/>
          <a:ext cx="8382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139696</xdr:rowOff>
    </xdr:from>
    <xdr:to>
      <xdr:col>19</xdr:col>
      <xdr:colOff>177800</xdr:colOff>
      <xdr:row>37</xdr:row>
      <xdr:rowOff>147575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83346"/>
          <a:ext cx="8890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147575</xdr:rowOff>
    </xdr:from>
    <xdr:to>
      <xdr:col>15</xdr:col>
      <xdr:colOff>50800</xdr:colOff>
      <xdr:row>37</xdr:row>
      <xdr:rowOff>150364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91225"/>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149286</xdr:rowOff>
    </xdr:from>
    <xdr:to>
      <xdr:col>10</xdr:col>
      <xdr:colOff>114300</xdr:colOff>
      <xdr:row>37</xdr:row>
      <xdr:rowOff>150364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92936"/>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68570</xdr:rowOff>
    </xdr:from>
    <xdr:to>
      <xdr:col>24</xdr:col>
      <xdr:colOff>114300</xdr:colOff>
      <xdr:row>37</xdr:row>
      <xdr:rowOff>170169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122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154947</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2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88896</xdr:rowOff>
    </xdr:from>
    <xdr:to>
      <xdr:col>20</xdr:col>
      <xdr:colOff>38100</xdr:colOff>
      <xdr:row>38</xdr:row>
      <xdr:rowOff>19046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3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10173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52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96775</xdr:rowOff>
    </xdr:from>
    <xdr:to>
      <xdr:col>15</xdr:col>
      <xdr:colOff>101600</xdr:colOff>
      <xdr:row>38</xdr:row>
      <xdr:rowOff>26925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18052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3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99564</xdr:rowOff>
    </xdr:from>
    <xdr:to>
      <xdr:col>10</xdr:col>
      <xdr:colOff>165100</xdr:colOff>
      <xdr:row>38</xdr:row>
      <xdr:rowOff>29714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20841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3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98486</xdr:rowOff>
    </xdr:from>
    <xdr:to>
      <xdr:col>6</xdr:col>
      <xdr:colOff>38100</xdr:colOff>
      <xdr:row>38</xdr:row>
      <xdr:rowOff>28635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21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19763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3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132691</xdr:rowOff>
    </xdr:from>
    <xdr:to>
      <xdr:col>24</xdr:col>
      <xdr:colOff>63500</xdr:colOff>
      <xdr:row>56</xdr:row>
      <xdr:rowOff>136861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33891"/>
          <a:ext cx="8382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118920</xdr:rowOff>
    </xdr:from>
    <xdr:to>
      <xdr:col>19</xdr:col>
      <xdr:colOff>177800</xdr:colOff>
      <xdr:row>56</xdr:row>
      <xdr:rowOff>132691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20120"/>
          <a:ext cx="889000" cy="1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118920</xdr:rowOff>
    </xdr:from>
    <xdr:to>
      <xdr:col>15</xdr:col>
      <xdr:colOff>50800</xdr:colOff>
      <xdr:row>56</xdr:row>
      <xdr:rowOff>144432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20120"/>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143893</xdr:rowOff>
    </xdr:from>
    <xdr:to>
      <xdr:col>10</xdr:col>
      <xdr:colOff>114300</xdr:colOff>
      <xdr:row>56</xdr:row>
      <xdr:rowOff>144432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45093"/>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86061</xdr:rowOff>
    </xdr:from>
    <xdr:to>
      <xdr:col>24</xdr:col>
      <xdr:colOff>114300</xdr:colOff>
      <xdr:row>57</xdr:row>
      <xdr:rowOff>16211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64488</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81891</xdr:rowOff>
    </xdr:from>
    <xdr:to>
      <xdr:col>20</xdr:col>
      <xdr:colOff>38100</xdr:colOff>
      <xdr:row>57</xdr:row>
      <xdr:rowOff>12041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3168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7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68120</xdr:rowOff>
    </xdr:from>
    <xdr:to>
      <xdr:col>15</xdr:col>
      <xdr:colOff>101600</xdr:colOff>
      <xdr:row>56</xdr:row>
      <xdr:rowOff>169720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6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160847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6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93632</xdr:rowOff>
    </xdr:from>
    <xdr:to>
      <xdr:col>10</xdr:col>
      <xdr:colOff>165100</xdr:colOff>
      <xdr:row>57</xdr:row>
      <xdr:rowOff>23782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9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93093</xdr:rowOff>
    </xdr:from>
    <xdr:to>
      <xdr:col>6</xdr:col>
      <xdr:colOff>38100</xdr:colOff>
      <xdr:row>57</xdr:row>
      <xdr:rowOff>23243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9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8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121907</xdr:rowOff>
    </xdr:from>
    <xdr:to>
      <xdr:col>24</xdr:col>
      <xdr:colOff>63500</xdr:colOff>
      <xdr:row>78</xdr:row>
      <xdr:rowOff>128746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95007"/>
          <a:ext cx="8382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104666</xdr:rowOff>
    </xdr:from>
    <xdr:to>
      <xdr:col>19</xdr:col>
      <xdr:colOff>177800</xdr:colOff>
      <xdr:row>78</xdr:row>
      <xdr:rowOff>121907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77766"/>
          <a:ext cx="8890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104666</xdr:rowOff>
    </xdr:from>
    <xdr:to>
      <xdr:col>15</xdr:col>
      <xdr:colOff>50800</xdr:colOff>
      <xdr:row>78</xdr:row>
      <xdr:rowOff>107905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7766"/>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107468</xdr:rowOff>
    </xdr:from>
    <xdr:to>
      <xdr:col>10</xdr:col>
      <xdr:colOff>114300</xdr:colOff>
      <xdr:row>78</xdr:row>
      <xdr:rowOff>107905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80568"/>
          <a:ext cx="889000" cy="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77946</xdr:rowOff>
    </xdr:from>
    <xdr:to>
      <xdr:col>24</xdr:col>
      <xdr:colOff>114300</xdr:colOff>
      <xdr:row>79</xdr:row>
      <xdr:rowOff>8096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5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164323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71107</xdr:rowOff>
    </xdr:from>
    <xdr:to>
      <xdr:col>20</xdr:col>
      <xdr:colOff>38100</xdr:colOff>
      <xdr:row>79</xdr:row>
      <xdr:rowOff>1257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163834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53866</xdr:rowOff>
    </xdr:from>
    <xdr:to>
      <xdr:col>15</xdr:col>
      <xdr:colOff>101600</xdr:colOff>
      <xdr:row>78</xdr:row>
      <xdr:rowOff>155466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146593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57105</xdr:rowOff>
    </xdr:from>
    <xdr:to>
      <xdr:col>10</xdr:col>
      <xdr:colOff>165100</xdr:colOff>
      <xdr:row>78</xdr:row>
      <xdr:rowOff>158705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149832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56668</xdr:rowOff>
    </xdr:from>
    <xdr:to>
      <xdr:col>6</xdr:col>
      <xdr:colOff>38100</xdr:colOff>
      <xdr:row>78</xdr:row>
      <xdr:rowOff>158268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149395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165159</xdr:rowOff>
    </xdr:from>
    <xdr:to>
      <xdr:col>24</xdr:col>
      <xdr:colOff>63500</xdr:colOff>
      <xdr:row>97</xdr:row>
      <xdr:rowOff>75502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24359"/>
          <a:ext cx="838200" cy="8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75502</xdr:rowOff>
    </xdr:from>
    <xdr:to>
      <xdr:col>19</xdr:col>
      <xdr:colOff>177800</xdr:colOff>
      <xdr:row>97</xdr:row>
      <xdr:rowOff>147943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06152"/>
          <a:ext cx="889000" cy="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25453</xdr:rowOff>
    </xdr:from>
    <xdr:to>
      <xdr:col>15</xdr:col>
      <xdr:colOff>50800</xdr:colOff>
      <xdr:row>97</xdr:row>
      <xdr:rowOff>147943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56103"/>
          <a:ext cx="889000" cy="12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25453</xdr:rowOff>
    </xdr:from>
    <xdr:to>
      <xdr:col>10</xdr:col>
      <xdr:colOff>114300</xdr:colOff>
      <xdr:row>98</xdr:row>
      <xdr:rowOff>29809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56103"/>
          <a:ext cx="889000" cy="17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114359</xdr:rowOff>
    </xdr:from>
    <xdr:to>
      <xdr:col>24</xdr:col>
      <xdr:colOff>114300</xdr:colOff>
      <xdr:row>97</xdr:row>
      <xdr:rowOff>44509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7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92786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5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24702</xdr:rowOff>
    </xdr:from>
    <xdr:to>
      <xdr:col>20</xdr:col>
      <xdr:colOff>38100</xdr:colOff>
      <xdr:row>97</xdr:row>
      <xdr:rowOff>126302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5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117429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48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97143</xdr:rowOff>
    </xdr:from>
    <xdr:to>
      <xdr:col>15</xdr:col>
      <xdr:colOff>101600</xdr:colOff>
      <xdr:row>98</xdr:row>
      <xdr:rowOff>27293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18420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2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146103</xdr:rowOff>
    </xdr:from>
    <xdr:to>
      <xdr:col>10</xdr:col>
      <xdr:colOff>165100</xdr:colOff>
      <xdr:row>97</xdr:row>
      <xdr:rowOff>76253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67380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9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150459</xdr:rowOff>
    </xdr:from>
    <xdr:to>
      <xdr:col>6</xdr:col>
      <xdr:colOff>38100</xdr:colOff>
      <xdr:row>98</xdr:row>
      <xdr:rowOff>80609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71736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7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147385</xdr:rowOff>
    </xdr:from>
    <xdr:to>
      <xdr:col>55</xdr:col>
      <xdr:colOff>0</xdr:colOff>
      <xdr:row>37</xdr:row>
      <xdr:rowOff>151633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91035"/>
          <a:ext cx="8382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135604</xdr:rowOff>
    </xdr:from>
    <xdr:to>
      <xdr:col>50</xdr:col>
      <xdr:colOff>114300</xdr:colOff>
      <xdr:row>37</xdr:row>
      <xdr:rowOff>147385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79254"/>
          <a:ext cx="889000" cy="1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83396</xdr:rowOff>
    </xdr:from>
    <xdr:to>
      <xdr:col>45</xdr:col>
      <xdr:colOff>177800</xdr:colOff>
      <xdr:row>37</xdr:row>
      <xdr:rowOff>135604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27046"/>
          <a:ext cx="889000" cy="5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27770</xdr:rowOff>
    </xdr:from>
    <xdr:to>
      <xdr:col>41</xdr:col>
      <xdr:colOff>50800</xdr:colOff>
      <xdr:row>37</xdr:row>
      <xdr:rowOff>83396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28520"/>
          <a:ext cx="889000" cy="3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100833</xdr:rowOff>
    </xdr:from>
    <xdr:to>
      <xdr:col>55</xdr:col>
      <xdr:colOff>50800</xdr:colOff>
      <xdr:row>38</xdr:row>
      <xdr:rowOff>30983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4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15760</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5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96585</xdr:rowOff>
    </xdr:from>
    <xdr:to>
      <xdr:col>50</xdr:col>
      <xdr:colOff>165100</xdr:colOff>
      <xdr:row>38</xdr:row>
      <xdr:rowOff>26735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4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17862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84804</xdr:rowOff>
    </xdr:from>
    <xdr:to>
      <xdr:col>46</xdr:col>
      <xdr:colOff>38100</xdr:colOff>
      <xdr:row>38</xdr:row>
      <xdr:rowOff>14954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2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6081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32596</xdr:rowOff>
    </xdr:from>
    <xdr:to>
      <xdr:col>41</xdr:col>
      <xdr:colOff>101600</xdr:colOff>
      <xdr:row>37</xdr:row>
      <xdr:rowOff>134196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7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125323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6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148420</xdr:rowOff>
    </xdr:from>
    <xdr:to>
      <xdr:col>36</xdr:col>
      <xdr:colOff>165100</xdr:colOff>
      <xdr:row>35</xdr:row>
      <xdr:rowOff>78570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69697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7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119611</xdr:rowOff>
    </xdr:from>
    <xdr:to>
      <xdr:col>55</xdr:col>
      <xdr:colOff>0</xdr:colOff>
      <xdr:row>58</xdr:row>
      <xdr:rowOff>16690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92261"/>
          <a:ext cx="8382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122751</xdr:rowOff>
    </xdr:from>
    <xdr:to>
      <xdr:col>50</xdr:col>
      <xdr:colOff>114300</xdr:colOff>
      <xdr:row>58</xdr:row>
      <xdr:rowOff>16690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95401"/>
          <a:ext cx="889000" cy="6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110974</xdr:rowOff>
    </xdr:from>
    <xdr:to>
      <xdr:col>45</xdr:col>
      <xdr:colOff>177800</xdr:colOff>
      <xdr:row>57</xdr:row>
      <xdr:rowOff>122751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83624"/>
          <a:ext cx="889000" cy="1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133985</xdr:rowOff>
    </xdr:from>
    <xdr:to>
      <xdr:col>41</xdr:col>
      <xdr:colOff>50800</xdr:colOff>
      <xdr:row>57</xdr:row>
      <xdr:rowOff>110974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35185"/>
          <a:ext cx="889000" cy="14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68811</xdr:rowOff>
    </xdr:from>
    <xdr:to>
      <xdr:col>55</xdr:col>
      <xdr:colOff>50800</xdr:colOff>
      <xdr:row>57</xdr:row>
      <xdr:rowOff>170411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4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47238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1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137340</xdr:rowOff>
    </xdr:from>
    <xdr:to>
      <xdr:col>50</xdr:col>
      <xdr:colOff>165100</xdr:colOff>
      <xdr:row>58</xdr:row>
      <xdr:rowOff>67490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0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58617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0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71951</xdr:rowOff>
    </xdr:from>
    <xdr:to>
      <xdr:col>46</xdr:col>
      <xdr:colOff>38100</xdr:colOff>
      <xdr:row>58</xdr:row>
      <xdr:rowOff>2101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164678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60174</xdr:rowOff>
    </xdr:from>
    <xdr:to>
      <xdr:col>41</xdr:col>
      <xdr:colOff>101600</xdr:colOff>
      <xdr:row>57</xdr:row>
      <xdr:rowOff>161774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3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152901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2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83185</xdr:rowOff>
    </xdr:from>
    <xdr:to>
      <xdr:col>36</xdr:col>
      <xdr:colOff>165100</xdr:colOff>
      <xdr:row>57</xdr:row>
      <xdr:rowOff>13335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7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70326</xdr:rowOff>
    </xdr:from>
    <xdr:to>
      <xdr:col>55</xdr:col>
      <xdr:colOff>0</xdr:colOff>
      <xdr:row>77</xdr:row>
      <xdr:rowOff>137654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271976"/>
          <a:ext cx="838200" cy="6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84122</xdr:rowOff>
    </xdr:from>
    <xdr:to>
      <xdr:col>50</xdr:col>
      <xdr:colOff>114300</xdr:colOff>
      <xdr:row>77</xdr:row>
      <xdr:rowOff>137654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85772"/>
          <a:ext cx="889000" cy="5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84122</xdr:rowOff>
    </xdr:from>
    <xdr:to>
      <xdr:col>45</xdr:col>
      <xdr:colOff>177800</xdr:colOff>
      <xdr:row>77</xdr:row>
      <xdr:rowOff>112485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85772"/>
          <a:ext cx="8890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58444</xdr:rowOff>
    </xdr:from>
    <xdr:to>
      <xdr:col>41</xdr:col>
      <xdr:colOff>50800</xdr:colOff>
      <xdr:row>77</xdr:row>
      <xdr:rowOff>112485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260094"/>
          <a:ext cx="8890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133416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3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19526</xdr:rowOff>
    </xdr:from>
    <xdr:to>
      <xdr:col>55</xdr:col>
      <xdr:colOff>50800</xdr:colOff>
      <xdr:row>77</xdr:row>
      <xdr:rowOff>121126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153064</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8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86854</xdr:rowOff>
    </xdr:from>
    <xdr:to>
      <xdr:col>50</xdr:col>
      <xdr:colOff>165100</xdr:colOff>
      <xdr:row>78</xdr:row>
      <xdr:rowOff>17004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8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8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33322</xdr:rowOff>
    </xdr:from>
    <xdr:to>
      <xdr:col>46</xdr:col>
      <xdr:colOff>38100</xdr:colOff>
      <xdr:row>77</xdr:row>
      <xdr:rowOff>134922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151449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1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61685</xdr:rowOff>
    </xdr:from>
    <xdr:to>
      <xdr:col>41</xdr:col>
      <xdr:colOff>101600</xdr:colOff>
      <xdr:row>77</xdr:row>
      <xdr:rowOff>163285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154412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5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7644</xdr:rowOff>
    </xdr:from>
    <xdr:to>
      <xdr:col>36</xdr:col>
      <xdr:colOff>165100</xdr:colOff>
      <xdr:row>77</xdr:row>
      <xdr:rowOff>109244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125771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8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104770</xdr:rowOff>
    </xdr:from>
    <xdr:to>
      <xdr:col>55</xdr:col>
      <xdr:colOff>0</xdr:colOff>
      <xdr:row>97</xdr:row>
      <xdr:rowOff>115229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735420"/>
          <a:ext cx="8382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104862</xdr:rowOff>
    </xdr:from>
    <xdr:to>
      <xdr:col>50</xdr:col>
      <xdr:colOff>114300</xdr:colOff>
      <xdr:row>97</xdr:row>
      <xdr:rowOff>115229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735512"/>
          <a:ext cx="889000" cy="1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36762</xdr:rowOff>
    </xdr:from>
    <xdr:to>
      <xdr:col>45</xdr:col>
      <xdr:colOff>177800</xdr:colOff>
      <xdr:row>97</xdr:row>
      <xdr:rowOff>104862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667412"/>
          <a:ext cx="889000" cy="6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12559</xdr:rowOff>
    </xdr:from>
    <xdr:to>
      <xdr:col>41</xdr:col>
      <xdr:colOff>50800</xdr:colOff>
      <xdr:row>97</xdr:row>
      <xdr:rowOff>36762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643209"/>
          <a:ext cx="889000" cy="2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53970</xdr:rowOff>
    </xdr:from>
    <xdr:to>
      <xdr:col>55</xdr:col>
      <xdr:colOff>50800</xdr:colOff>
      <xdr:row>97</xdr:row>
      <xdr:rowOff>155570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6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140347</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64429</xdr:rowOff>
    </xdr:from>
    <xdr:to>
      <xdr:col>50</xdr:col>
      <xdr:colOff>165100</xdr:colOff>
      <xdr:row>97</xdr:row>
      <xdr:rowOff>166029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69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157156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54062</xdr:rowOff>
    </xdr:from>
    <xdr:to>
      <xdr:col>46</xdr:col>
      <xdr:colOff>38100</xdr:colOff>
      <xdr:row>97</xdr:row>
      <xdr:rowOff>155662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146789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157412</xdr:rowOff>
    </xdr:from>
    <xdr:to>
      <xdr:col>41</xdr:col>
      <xdr:colOff>101600</xdr:colOff>
      <xdr:row>97</xdr:row>
      <xdr:rowOff>87562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133209</xdr:rowOff>
    </xdr:from>
    <xdr:to>
      <xdr:col>36</xdr:col>
      <xdr:colOff>165100</xdr:colOff>
      <xdr:row>97</xdr:row>
      <xdr:rowOff>63359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59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54486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8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88242</xdr:rowOff>
    </xdr:from>
    <xdr:to>
      <xdr:col>81</xdr:col>
      <xdr:colOff>50800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603342"/>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88242</xdr:rowOff>
    </xdr:from>
    <xdr:to>
      <xdr:col>76</xdr:col>
      <xdr:colOff>114300</xdr:colOff>
      <xdr:row>38</xdr:row>
      <xdr:rowOff>95100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033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52604</xdr:rowOff>
    </xdr:from>
    <xdr:to>
      <xdr:col>71</xdr:col>
      <xdr:colOff>177800</xdr:colOff>
      <xdr:row>38</xdr:row>
      <xdr:rowOff>95100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567704"/>
          <a:ext cx="889000" cy="4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37442</xdr:rowOff>
    </xdr:from>
    <xdr:to>
      <xdr:col>76</xdr:col>
      <xdr:colOff>165100</xdr:colOff>
      <xdr:row>38</xdr:row>
      <xdr:rowOff>139042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5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130169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4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44300</xdr:rowOff>
    </xdr:from>
    <xdr:to>
      <xdr:col>72</xdr:col>
      <xdr:colOff>38100</xdr:colOff>
      <xdr:row>38</xdr:row>
      <xdr:rowOff>145900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5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137027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6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1804</xdr:rowOff>
    </xdr:from>
    <xdr:to>
      <xdr:col>67</xdr:col>
      <xdr:colOff>101600</xdr:colOff>
      <xdr:row>38</xdr:row>
      <xdr:rowOff>103404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5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94531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6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67551</xdr:rowOff>
    </xdr:from>
    <xdr:to>
      <xdr:col>85</xdr:col>
      <xdr:colOff>127000</xdr:colOff>
      <xdr:row>79</xdr:row>
      <xdr:rowOff>86119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612101"/>
          <a:ext cx="838200" cy="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86119</xdr:rowOff>
    </xdr:from>
    <xdr:to>
      <xdr:col>81</xdr:col>
      <xdr:colOff>50800</xdr:colOff>
      <xdr:row>79</xdr:row>
      <xdr:rowOff>112052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630669"/>
          <a:ext cx="889000" cy="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112052</xdr:rowOff>
    </xdr:from>
    <xdr:to>
      <xdr:col>76</xdr:col>
      <xdr:colOff>114300</xdr:colOff>
      <xdr:row>79</xdr:row>
      <xdr:rowOff>128639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656602"/>
          <a:ext cx="889000" cy="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111392</xdr:rowOff>
    </xdr:from>
    <xdr:to>
      <xdr:col>71</xdr:col>
      <xdr:colOff>177800</xdr:colOff>
      <xdr:row>79</xdr:row>
      <xdr:rowOff>128639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3655942"/>
          <a:ext cx="8890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16751</xdr:rowOff>
    </xdr:from>
    <xdr:to>
      <xdr:col>85</xdr:col>
      <xdr:colOff>177800</xdr:colOff>
      <xdr:row>79</xdr:row>
      <xdr:rowOff>118351</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56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103128</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4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35319</xdr:rowOff>
    </xdr:from>
    <xdr:to>
      <xdr:col>81</xdr:col>
      <xdr:colOff>101600</xdr:colOff>
      <xdr:row>79</xdr:row>
      <xdr:rowOff>136919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5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128046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6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61252</xdr:rowOff>
    </xdr:from>
    <xdr:to>
      <xdr:col>76</xdr:col>
      <xdr:colOff>165100</xdr:colOff>
      <xdr:row>79</xdr:row>
      <xdr:rowOff>162852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6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153979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69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77839</xdr:rowOff>
    </xdr:from>
    <xdr:to>
      <xdr:col>72</xdr:col>
      <xdr:colOff>38100</xdr:colOff>
      <xdr:row>80</xdr:row>
      <xdr:rowOff>7989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62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170566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71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60592</xdr:rowOff>
    </xdr:from>
    <xdr:to>
      <xdr:col>67</xdr:col>
      <xdr:colOff>101600</xdr:colOff>
      <xdr:row>79</xdr:row>
      <xdr:rowOff>162192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6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153319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69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146558</xdr:rowOff>
    </xdr:from>
    <xdr:to>
      <xdr:col>85</xdr:col>
      <xdr:colOff>127000</xdr:colOff>
      <xdr:row>98</xdr:row>
      <xdr:rowOff>155428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48658"/>
          <a:ext cx="8382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155428</xdr:rowOff>
    </xdr:from>
    <xdr:to>
      <xdr:col>81</xdr:col>
      <xdr:colOff>50800</xdr:colOff>
      <xdr:row>99</xdr:row>
      <xdr:rowOff>6601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57528"/>
          <a:ext cx="889000" cy="2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117842</xdr:rowOff>
    </xdr:from>
    <xdr:to>
      <xdr:col>76</xdr:col>
      <xdr:colOff>114300</xdr:colOff>
      <xdr:row>99</xdr:row>
      <xdr:rowOff>6601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19942"/>
          <a:ext cx="889000" cy="6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117842</xdr:rowOff>
    </xdr:from>
    <xdr:to>
      <xdr:col>71</xdr:col>
      <xdr:colOff>177800</xdr:colOff>
      <xdr:row>98</xdr:row>
      <xdr:rowOff>149800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19942"/>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95758</xdr:rowOff>
    </xdr:from>
    <xdr:to>
      <xdr:col>85</xdr:col>
      <xdr:colOff>177800</xdr:colOff>
      <xdr:row>99</xdr:row>
      <xdr:rowOff>25908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9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104628</xdr:rowOff>
    </xdr:from>
    <xdr:to>
      <xdr:col>81</xdr:col>
      <xdr:colOff>101600</xdr:colOff>
      <xdr:row>99</xdr:row>
      <xdr:rowOff>34778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0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25905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9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127251</xdr:rowOff>
    </xdr:from>
    <xdr:to>
      <xdr:col>76</xdr:col>
      <xdr:colOff>165100</xdr:colOff>
      <xdr:row>99</xdr:row>
      <xdr:rowOff>57401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92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48528</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702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67042</xdr:rowOff>
    </xdr:from>
    <xdr:to>
      <xdr:col>72</xdr:col>
      <xdr:colOff>38100</xdr:colOff>
      <xdr:row>98</xdr:row>
      <xdr:rowOff>168642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6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159769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6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99000</xdr:rowOff>
    </xdr:from>
    <xdr:to>
      <xdr:col>67</xdr:col>
      <xdr:colOff>101600</xdr:colOff>
      <xdr:row>99</xdr:row>
      <xdr:rowOff>29150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0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20277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4711</xdr:rowOff>
    </xdr:from>
    <xdr:to>
      <xdr:col>116</xdr:col>
      <xdr:colOff>63500</xdr:colOff>
      <xdr:row>38</xdr:row>
      <xdr:rowOff>36487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519811"/>
          <a:ext cx="8382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141148</xdr:rowOff>
    </xdr:from>
    <xdr:to>
      <xdr:col>111</xdr:col>
      <xdr:colOff>177800</xdr:colOff>
      <xdr:row>38</xdr:row>
      <xdr:rowOff>4711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484798"/>
          <a:ext cx="8890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141148</xdr:rowOff>
    </xdr:from>
    <xdr:to>
      <xdr:col>107</xdr:col>
      <xdr:colOff>50800</xdr:colOff>
      <xdr:row>37</xdr:row>
      <xdr:rowOff>170485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484798"/>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170485</xdr:rowOff>
    </xdr:from>
    <xdr:to>
      <xdr:col>102</xdr:col>
      <xdr:colOff>114300</xdr:colOff>
      <xdr:row>38</xdr:row>
      <xdr:rowOff>112687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514135"/>
          <a:ext cx="8890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157137</xdr:rowOff>
    </xdr:from>
    <xdr:to>
      <xdr:col>116</xdr:col>
      <xdr:colOff>114300</xdr:colOff>
      <xdr:row>38</xdr:row>
      <xdr:rowOff>87287</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50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8564</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35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125362</xdr:rowOff>
    </xdr:from>
    <xdr:to>
      <xdr:col>112</xdr:col>
      <xdr:colOff>38100</xdr:colOff>
      <xdr:row>38</xdr:row>
      <xdr:rowOff>55511</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4690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72039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4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90348</xdr:rowOff>
    </xdr:from>
    <xdr:to>
      <xdr:col>107</xdr:col>
      <xdr:colOff>101600</xdr:colOff>
      <xdr:row>38</xdr:row>
      <xdr:rowOff>20498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4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37025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119685</xdr:rowOff>
    </xdr:from>
    <xdr:to>
      <xdr:col>102</xdr:col>
      <xdr:colOff>165100</xdr:colOff>
      <xdr:row>38</xdr:row>
      <xdr:rowOff>49835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4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66362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61887</xdr:rowOff>
    </xdr:from>
    <xdr:to>
      <xdr:col>98</xdr:col>
      <xdr:colOff>38100</xdr:colOff>
      <xdr:row>38</xdr:row>
      <xdr:rowOff>163487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5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154614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6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154521</xdr:rowOff>
    </xdr:from>
    <xdr:to>
      <xdr:col>116</xdr:col>
      <xdr:colOff>63500</xdr:colOff>
      <xdr:row>58</xdr:row>
      <xdr:rowOff>160693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098621"/>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154521</xdr:rowOff>
    </xdr:from>
    <xdr:to>
      <xdr:col>111</xdr:col>
      <xdr:colOff>177800</xdr:colOff>
      <xdr:row>58</xdr:row>
      <xdr:rowOff>154807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098621"/>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154807</xdr:rowOff>
    </xdr:from>
    <xdr:to>
      <xdr:col>107</xdr:col>
      <xdr:colOff>50800</xdr:colOff>
      <xdr:row>58</xdr:row>
      <xdr:rowOff>155111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098907"/>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155111</xdr:rowOff>
    </xdr:from>
    <xdr:to>
      <xdr:col>102</xdr:col>
      <xdr:colOff>114300</xdr:colOff>
      <xdr:row>58</xdr:row>
      <xdr:rowOff>155169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99211"/>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109893</xdr:rowOff>
    </xdr:from>
    <xdr:to>
      <xdr:col>116</xdr:col>
      <xdr:colOff>114300</xdr:colOff>
      <xdr:row>59</xdr:row>
      <xdr:rowOff>40043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5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41914</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8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103721</xdr:rowOff>
    </xdr:from>
    <xdr:to>
      <xdr:col>112</xdr:col>
      <xdr:colOff>38100</xdr:colOff>
      <xdr:row>59</xdr:row>
      <xdr:rowOff>33871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24998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4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104007</xdr:rowOff>
    </xdr:from>
    <xdr:to>
      <xdr:col>107</xdr:col>
      <xdr:colOff>101600</xdr:colOff>
      <xdr:row>59</xdr:row>
      <xdr:rowOff>34157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25284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4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104311</xdr:rowOff>
    </xdr:from>
    <xdr:to>
      <xdr:col>102</xdr:col>
      <xdr:colOff>165100</xdr:colOff>
      <xdr:row>59</xdr:row>
      <xdr:rowOff>34461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25588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104369</xdr:rowOff>
    </xdr:from>
    <xdr:to>
      <xdr:col>98</xdr:col>
      <xdr:colOff>38100</xdr:colOff>
      <xdr:row>59</xdr:row>
      <xdr:rowOff>34519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25646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4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91466</xdr:rowOff>
    </xdr:from>
    <xdr:to>
      <xdr:col>116</xdr:col>
      <xdr:colOff>63500</xdr:colOff>
      <xdr:row>77</xdr:row>
      <xdr:rowOff>116136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293116"/>
          <a:ext cx="838200" cy="2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116136</xdr:rowOff>
    </xdr:from>
    <xdr:to>
      <xdr:col>111</xdr:col>
      <xdr:colOff>177800</xdr:colOff>
      <xdr:row>77</xdr:row>
      <xdr:rowOff>147492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317786"/>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147492</xdr:rowOff>
    </xdr:from>
    <xdr:to>
      <xdr:col>107</xdr:col>
      <xdr:colOff>50800</xdr:colOff>
      <xdr:row>77</xdr:row>
      <xdr:rowOff>163722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349142"/>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39821</xdr:rowOff>
    </xdr:from>
    <xdr:to>
      <xdr:col>102</xdr:col>
      <xdr:colOff>114300</xdr:colOff>
      <xdr:row>77</xdr:row>
      <xdr:rowOff>163722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241471"/>
          <a:ext cx="8890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40666</xdr:rowOff>
    </xdr:from>
    <xdr:to>
      <xdr:col>116</xdr:col>
      <xdr:colOff>114300</xdr:colOff>
      <xdr:row>77</xdr:row>
      <xdr:rowOff>142266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127043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65336</xdr:rowOff>
    </xdr:from>
    <xdr:to>
      <xdr:col>112</xdr:col>
      <xdr:colOff>38100</xdr:colOff>
      <xdr:row>77</xdr:row>
      <xdr:rowOff>166936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2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158063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96692</xdr:rowOff>
    </xdr:from>
    <xdr:to>
      <xdr:col>107</xdr:col>
      <xdr:colOff>101600</xdr:colOff>
      <xdr:row>78</xdr:row>
      <xdr:rowOff>26842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29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17969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9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112922</xdr:rowOff>
    </xdr:from>
    <xdr:to>
      <xdr:col>102</xdr:col>
      <xdr:colOff>165100</xdr:colOff>
      <xdr:row>78</xdr:row>
      <xdr:rowOff>43072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31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34199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40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160471</xdr:rowOff>
    </xdr:from>
    <xdr:to>
      <xdr:col>98</xdr:col>
      <xdr:colOff>38100</xdr:colOff>
      <xdr:row>77</xdr:row>
      <xdr:rowOff>90621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1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81748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8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462,416</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118,602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円となっており、類似団体と比較すれば、低水準で推移しているものの、社会保障制度の拡大、物価高騰対策に係る給付などにより、</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年度から年</a:t>
          </a:r>
          <a:r>
            <a:rPr kumimoji="1" lang="en-US" altLang="ja-JP" sz="1300">
              <a:latin typeface="ＭＳ Ｐゴシック" panose="020B0600070205080204" pitchFamily="50" charset="-128"/>
              <a:ea typeface="ＭＳ Ｐゴシック" panose="020B0600070205080204" pitchFamily="50" charset="-128"/>
            </a:rPr>
            <a:t>10,000</a:t>
          </a:r>
          <a:r>
            <a:rPr kumimoji="1" lang="ja-JP" altLang="en-US" sz="1300">
              <a:latin typeface="ＭＳ Ｐゴシック" panose="020B0600070205080204" pitchFamily="50" charset="-128"/>
              <a:ea typeface="ＭＳ Ｐゴシック" panose="020B0600070205080204" pitchFamily="50" charset="-128"/>
            </a:rPr>
            <a:t>円程度増嵩している。今後更なる費用負担になる可能性が高いことから社会の動向を注視していく必要がある。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41,864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円となっており、類似団体と比較して一人当たりコストは低い状況となっているが、</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14,989</a:t>
          </a:r>
          <a:r>
            <a:rPr kumimoji="1" lang="ja-JP" altLang="en-US" sz="1300">
              <a:latin typeface="ＭＳ Ｐゴシック" panose="020B0600070205080204" pitchFamily="50" charset="-128"/>
              <a:ea typeface="ＭＳ Ｐゴシック" panose="020B0600070205080204" pitchFamily="50" charset="-128"/>
            </a:rPr>
            <a:t>円の増となっている。これは岩沼西小学校長寿命化改修工事費（前年度比</a:t>
          </a:r>
          <a:r>
            <a:rPr kumimoji="1" lang="en-US" altLang="ja-JP" sz="1300">
              <a:latin typeface="ＭＳ Ｐゴシック" panose="020B0600070205080204" pitchFamily="50" charset="-128"/>
              <a:ea typeface="ＭＳ Ｐゴシック" panose="020B0600070205080204" pitchFamily="50" charset="-128"/>
            </a:rPr>
            <a:t>+287,540</a:t>
          </a:r>
          <a:r>
            <a:rPr kumimoji="1" lang="ja-JP" altLang="en-US" sz="1300">
              <a:latin typeface="ＭＳ Ｐゴシック" panose="020B0600070205080204" pitchFamily="50" charset="-128"/>
              <a:ea typeface="ＭＳ Ｐゴシック" panose="020B0600070205080204" pitchFamily="50" charset="-128"/>
            </a:rPr>
            <a:t>千円）、朝日竹の里線道路改良工事費（前年度比</a:t>
          </a:r>
          <a:r>
            <a:rPr kumimoji="1" lang="en-US" altLang="ja-JP" sz="1300">
              <a:latin typeface="ＭＳ Ｐゴシック" panose="020B0600070205080204" pitchFamily="50" charset="-128"/>
              <a:ea typeface="ＭＳ Ｐゴシック" panose="020B0600070205080204" pitchFamily="50" charset="-128"/>
            </a:rPr>
            <a:t>+235,189</a:t>
          </a:r>
          <a:r>
            <a:rPr kumimoji="1" lang="ja-JP" altLang="en-US" sz="1300">
              <a:latin typeface="ＭＳ Ｐゴシック" panose="020B0600070205080204" pitchFamily="50" charset="-128"/>
              <a:ea typeface="ＭＳ Ｐゴシック" panose="020B0600070205080204" pitchFamily="50" charset="-128"/>
            </a:rPr>
            <a:t>千円）、市内私立幼稚園の認定こども園移行に係る就学前教育・保育施設整備補助金（前年度比</a:t>
          </a:r>
          <a:r>
            <a:rPr kumimoji="1" lang="en-US" altLang="ja-JP" sz="1300">
              <a:latin typeface="ＭＳ Ｐゴシック" panose="020B0600070205080204" pitchFamily="50" charset="-128"/>
              <a:ea typeface="ＭＳ Ｐゴシック" panose="020B0600070205080204" pitchFamily="50" charset="-128"/>
            </a:rPr>
            <a:t>+121,683</a:t>
          </a:r>
          <a:r>
            <a:rPr kumimoji="1" lang="ja-JP" altLang="en-US" sz="1300">
              <a:latin typeface="ＭＳ Ｐゴシック" panose="020B0600070205080204" pitchFamily="50" charset="-128"/>
              <a:ea typeface="ＭＳ Ｐゴシック" panose="020B0600070205080204" pitchFamily="50" charset="-128"/>
            </a:rPr>
            <a:t>千円）が主な要因とされる。今後も長寿命化を控えている公共施設が多数あることから、公共施設等総合管理計画に基づき、事業の取捨選択を徹底していくことで、事業費の減少を目指すこととしている。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宮城県岩沼市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43,137
42,415
60.45
21,209,321
19,947,234
1,125,927
10,432,539
10,888,431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120269</xdr:rowOff>
    </xdr:from>
    <xdr:to>
      <xdr:col>24</xdr:col>
      <xdr:colOff>63500</xdr:colOff>
      <xdr:row>37</xdr:row>
      <xdr:rowOff>134031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463919"/>
          <a:ext cx="8382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120269</xdr:rowOff>
    </xdr:from>
    <xdr:to>
      <xdr:col>19</xdr:col>
      <xdr:colOff>177800</xdr:colOff>
      <xdr:row>37</xdr:row>
      <xdr:rowOff>132979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63919"/>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123561</xdr:rowOff>
    </xdr:from>
    <xdr:to>
      <xdr:col>15</xdr:col>
      <xdr:colOff>50800</xdr:colOff>
      <xdr:row>37</xdr:row>
      <xdr:rowOff>132979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67211"/>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123561</xdr:rowOff>
    </xdr:from>
    <xdr:to>
      <xdr:col>10</xdr:col>
      <xdr:colOff>114300</xdr:colOff>
      <xdr:row>37</xdr:row>
      <xdr:rowOff>125573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6721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149008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83231</xdr:rowOff>
    </xdr:from>
    <xdr:to>
      <xdr:col>24</xdr:col>
      <xdr:colOff>114300</xdr:colOff>
      <xdr:row>38</xdr:row>
      <xdr:rowOff>13381</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2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69469</xdr:rowOff>
    </xdr:from>
    <xdr:to>
      <xdr:col>20</xdr:col>
      <xdr:colOff>38100</xdr:colOff>
      <xdr:row>37</xdr:row>
      <xdr:rowOff>171069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162196</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0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82179</xdr:rowOff>
    </xdr:from>
    <xdr:to>
      <xdr:col>15</xdr:col>
      <xdr:colOff>101600</xdr:colOff>
      <xdr:row>38</xdr:row>
      <xdr:rowOff>12329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2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3456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72761</xdr:rowOff>
    </xdr:from>
    <xdr:to>
      <xdr:col>10</xdr:col>
      <xdr:colOff>165100</xdr:colOff>
      <xdr:row>38</xdr:row>
      <xdr:rowOff>2911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1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165488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74773</xdr:rowOff>
    </xdr:from>
    <xdr:to>
      <xdr:col>6</xdr:col>
      <xdr:colOff>38100</xdr:colOff>
      <xdr:row>38</xdr:row>
      <xdr:rowOff>4922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18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167499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1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58467</xdr:rowOff>
    </xdr:from>
    <xdr:to>
      <xdr:col>24</xdr:col>
      <xdr:colOff>63500</xdr:colOff>
      <xdr:row>58</xdr:row>
      <xdr:rowOff>71130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02567"/>
          <a:ext cx="838200" cy="1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71130</xdr:rowOff>
    </xdr:from>
    <xdr:to>
      <xdr:col>19</xdr:col>
      <xdr:colOff>177800</xdr:colOff>
      <xdr:row>58</xdr:row>
      <xdr:rowOff>81809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15230"/>
          <a:ext cx="8890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15414</xdr:rowOff>
    </xdr:from>
    <xdr:to>
      <xdr:col>15</xdr:col>
      <xdr:colOff>50800</xdr:colOff>
      <xdr:row>58</xdr:row>
      <xdr:rowOff>81809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59514"/>
          <a:ext cx="889000" cy="6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9361</xdr:rowOff>
    </xdr:from>
    <xdr:to>
      <xdr:col>10</xdr:col>
      <xdr:colOff>114300</xdr:colOff>
      <xdr:row>58</xdr:row>
      <xdr:rowOff>15414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82011"/>
          <a:ext cx="889000" cy="17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7667</xdr:rowOff>
    </xdr:from>
    <xdr:to>
      <xdr:col>24</xdr:col>
      <xdr:colOff>114300</xdr:colOff>
      <xdr:row>58</xdr:row>
      <xdr:rowOff>109267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105861</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20330</xdr:rowOff>
    </xdr:from>
    <xdr:to>
      <xdr:col>20</xdr:col>
      <xdr:colOff>38100</xdr:colOff>
      <xdr:row>58</xdr:row>
      <xdr:rowOff>121930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113057</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31009</xdr:rowOff>
    </xdr:from>
    <xdr:to>
      <xdr:col>15</xdr:col>
      <xdr:colOff>101600</xdr:colOff>
      <xdr:row>58</xdr:row>
      <xdr:rowOff>132609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7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123736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6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136064</xdr:rowOff>
    </xdr:from>
    <xdr:to>
      <xdr:col>10</xdr:col>
      <xdr:colOff>165100</xdr:colOff>
      <xdr:row>58</xdr:row>
      <xdr:rowOff>66214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0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82741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8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130011</xdr:rowOff>
    </xdr:from>
    <xdr:to>
      <xdr:col>6</xdr:col>
      <xdr:colOff>38100</xdr:colOff>
      <xdr:row>57</xdr:row>
      <xdr:rowOff>60161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51288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2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13224</xdr:rowOff>
    </xdr:from>
    <xdr:to>
      <xdr:col>24</xdr:col>
      <xdr:colOff>63500</xdr:colOff>
      <xdr:row>77</xdr:row>
      <xdr:rowOff>74293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14874"/>
          <a:ext cx="8382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74293</xdr:rowOff>
    </xdr:from>
    <xdr:to>
      <xdr:col>19</xdr:col>
      <xdr:colOff>177800</xdr:colOff>
      <xdr:row>77</xdr:row>
      <xdr:rowOff>116650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75943"/>
          <a:ext cx="889000" cy="4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96231</xdr:rowOff>
    </xdr:from>
    <xdr:to>
      <xdr:col>15</xdr:col>
      <xdr:colOff>50800</xdr:colOff>
      <xdr:row>77</xdr:row>
      <xdr:rowOff>116650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97881"/>
          <a:ext cx="889000" cy="2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96231</xdr:rowOff>
    </xdr:from>
    <xdr:to>
      <xdr:col>10</xdr:col>
      <xdr:colOff>114300</xdr:colOff>
      <xdr:row>77</xdr:row>
      <xdr:rowOff>158872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97881"/>
          <a:ext cx="889000" cy="6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133874</xdr:rowOff>
    </xdr:from>
    <xdr:to>
      <xdr:col>24</xdr:col>
      <xdr:colOff>114300</xdr:colOff>
      <xdr:row>77</xdr:row>
      <xdr:rowOff>64024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6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48801</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7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23493</xdr:rowOff>
    </xdr:from>
    <xdr:to>
      <xdr:col>20</xdr:col>
      <xdr:colOff>38100</xdr:colOff>
      <xdr:row>77</xdr:row>
      <xdr:rowOff>125093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2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116220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1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65850</xdr:rowOff>
    </xdr:from>
    <xdr:to>
      <xdr:col>15</xdr:col>
      <xdr:colOff>101600</xdr:colOff>
      <xdr:row>77</xdr:row>
      <xdr:rowOff>167450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158577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6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45431</xdr:rowOff>
    </xdr:from>
    <xdr:to>
      <xdr:col>10</xdr:col>
      <xdr:colOff>165100</xdr:colOff>
      <xdr:row>77</xdr:row>
      <xdr:rowOff>147031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138158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3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108072</xdr:rowOff>
    </xdr:from>
    <xdr:to>
      <xdr:col>6</xdr:col>
      <xdr:colOff>38100</xdr:colOff>
      <xdr:row>78</xdr:row>
      <xdr:rowOff>38222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29349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0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45289</xdr:rowOff>
    </xdr:from>
    <xdr:to>
      <xdr:col>24</xdr:col>
      <xdr:colOff>63500</xdr:colOff>
      <xdr:row>98</xdr:row>
      <xdr:rowOff>55176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47389"/>
          <a:ext cx="8382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21324</xdr:rowOff>
    </xdr:from>
    <xdr:to>
      <xdr:col>19</xdr:col>
      <xdr:colOff>177800</xdr:colOff>
      <xdr:row>98</xdr:row>
      <xdr:rowOff>45289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3424"/>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21324</xdr:rowOff>
    </xdr:from>
    <xdr:to>
      <xdr:col>15</xdr:col>
      <xdr:colOff>50800</xdr:colOff>
      <xdr:row>98</xdr:row>
      <xdr:rowOff>34682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3424"/>
          <a:ext cx="889000" cy="1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34682</xdr:rowOff>
    </xdr:from>
    <xdr:to>
      <xdr:col>10</xdr:col>
      <xdr:colOff>114300</xdr:colOff>
      <xdr:row>98</xdr:row>
      <xdr:rowOff>70154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36782"/>
          <a:ext cx="889000" cy="3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4376</xdr:rowOff>
    </xdr:from>
    <xdr:to>
      <xdr:col>24</xdr:col>
      <xdr:colOff>114300</xdr:colOff>
      <xdr:row>98</xdr:row>
      <xdr:rowOff>105976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90753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165939</xdr:rowOff>
    </xdr:from>
    <xdr:to>
      <xdr:col>20</xdr:col>
      <xdr:colOff>38100</xdr:colOff>
      <xdr:row>98</xdr:row>
      <xdr:rowOff>96089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87216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141974</xdr:rowOff>
    </xdr:from>
    <xdr:to>
      <xdr:col>15</xdr:col>
      <xdr:colOff>101600</xdr:colOff>
      <xdr:row>98</xdr:row>
      <xdr:rowOff>72124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63251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155332</xdr:rowOff>
    </xdr:from>
    <xdr:to>
      <xdr:col>10</xdr:col>
      <xdr:colOff>165100</xdr:colOff>
      <xdr:row>98</xdr:row>
      <xdr:rowOff>85482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76609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19354</xdr:rowOff>
    </xdr:from>
    <xdr:to>
      <xdr:col>6</xdr:col>
      <xdr:colOff>38100</xdr:colOff>
      <xdr:row>98</xdr:row>
      <xdr:rowOff>120954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112081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1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93751</xdr:rowOff>
    </xdr:from>
    <xdr:to>
      <xdr:col>55</xdr:col>
      <xdr:colOff>0</xdr:colOff>
      <xdr:row>37</xdr:row>
      <xdr:rowOff>138557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437401"/>
          <a:ext cx="8382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93751</xdr:rowOff>
    </xdr:from>
    <xdr:to>
      <xdr:col>50</xdr:col>
      <xdr:colOff>114300</xdr:colOff>
      <xdr:row>37</xdr:row>
      <xdr:rowOff>108153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37401"/>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108153</xdr:rowOff>
    </xdr:from>
    <xdr:to>
      <xdr:col>45</xdr:col>
      <xdr:colOff>177800</xdr:colOff>
      <xdr:row>37</xdr:row>
      <xdr:rowOff>122326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5180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122326</xdr:rowOff>
    </xdr:from>
    <xdr:to>
      <xdr:col>41</xdr:col>
      <xdr:colOff>50800</xdr:colOff>
      <xdr:row>37</xdr:row>
      <xdr:rowOff>133528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65976"/>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5148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87757</xdr:rowOff>
    </xdr:from>
    <xdr:to>
      <xdr:col>55</xdr:col>
      <xdr:colOff>50800</xdr:colOff>
      <xdr:row>38</xdr:row>
      <xdr:rowOff>17907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110634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82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42951</xdr:rowOff>
    </xdr:from>
    <xdr:to>
      <xdr:col>50</xdr:col>
      <xdr:colOff>165100</xdr:colOff>
      <xdr:row>37</xdr:row>
      <xdr:rowOff>144551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161078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16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57353</xdr:rowOff>
    </xdr:from>
    <xdr:to>
      <xdr:col>46</xdr:col>
      <xdr:colOff>38100</xdr:colOff>
      <xdr:row>37</xdr:row>
      <xdr:rowOff>158953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4030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1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71526</xdr:rowOff>
    </xdr:from>
    <xdr:to>
      <xdr:col>41</xdr:col>
      <xdr:colOff>101600</xdr:colOff>
      <xdr:row>38</xdr:row>
      <xdr:rowOff>1676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18203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19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82728</xdr:rowOff>
    </xdr:from>
    <xdr:to>
      <xdr:col>36</xdr:col>
      <xdr:colOff>165100</xdr:colOff>
      <xdr:row>38</xdr:row>
      <xdr:rowOff>12878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29405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20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20162</xdr:rowOff>
    </xdr:from>
    <xdr:to>
      <xdr:col>55</xdr:col>
      <xdr:colOff>0</xdr:colOff>
      <xdr:row>58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64262"/>
          <a:ext cx="8382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96456</xdr:rowOff>
    </xdr:from>
    <xdr:to>
      <xdr:col>50</xdr:col>
      <xdr:colOff>114300</xdr:colOff>
      <xdr:row>58</xdr:row>
      <xdr:rowOff>20162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869106"/>
          <a:ext cx="889000" cy="9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96456</xdr:rowOff>
    </xdr:from>
    <xdr:to>
      <xdr:col>45</xdr:col>
      <xdr:colOff>177800</xdr:colOff>
      <xdr:row>58</xdr:row>
      <xdr:rowOff>29134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869106"/>
          <a:ext cx="889000" cy="10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120841</xdr:rowOff>
    </xdr:from>
    <xdr:to>
      <xdr:col>41</xdr:col>
      <xdr:colOff>50800</xdr:colOff>
      <xdr:row>58</xdr:row>
      <xdr:rowOff>29134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722041"/>
          <a:ext cx="889000" cy="25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146050</xdr:rowOff>
    </xdr:from>
    <xdr:to>
      <xdr:col>55</xdr:col>
      <xdr:colOff>50800</xdr:colOff>
      <xdr:row>58</xdr:row>
      <xdr:rowOff>76200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124477</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9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140812</xdr:rowOff>
    </xdr:from>
    <xdr:to>
      <xdr:col>50</xdr:col>
      <xdr:colOff>165100</xdr:colOff>
      <xdr:row>58</xdr:row>
      <xdr:rowOff>70962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62089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0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45656</xdr:rowOff>
    </xdr:from>
    <xdr:to>
      <xdr:col>46</xdr:col>
      <xdr:colOff>38100</xdr:colOff>
      <xdr:row>57</xdr:row>
      <xdr:rowOff>147256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138383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91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149784</xdr:rowOff>
    </xdr:from>
    <xdr:to>
      <xdr:col>41</xdr:col>
      <xdr:colOff>101600</xdr:colOff>
      <xdr:row>58</xdr:row>
      <xdr:rowOff>79934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71061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1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70041</xdr:rowOff>
    </xdr:from>
    <xdr:to>
      <xdr:col>36</xdr:col>
      <xdr:colOff>165100</xdr:colOff>
      <xdr:row>57</xdr:row>
      <xdr:rowOff>191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16718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44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28780</xdr:rowOff>
    </xdr:from>
    <xdr:to>
      <xdr:col>55</xdr:col>
      <xdr:colOff>0</xdr:colOff>
      <xdr:row>78</xdr:row>
      <xdr:rowOff>109573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01880"/>
          <a:ext cx="838200" cy="8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28780</xdr:rowOff>
    </xdr:from>
    <xdr:to>
      <xdr:col>50</xdr:col>
      <xdr:colOff>114300</xdr:colOff>
      <xdr:row>78</xdr:row>
      <xdr:rowOff>74304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01880"/>
          <a:ext cx="889000" cy="4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127405</xdr:rowOff>
    </xdr:from>
    <xdr:to>
      <xdr:col>45</xdr:col>
      <xdr:colOff>177800</xdr:colOff>
      <xdr:row>78</xdr:row>
      <xdr:rowOff>74304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29055"/>
          <a:ext cx="889000" cy="11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127405</xdr:rowOff>
    </xdr:from>
    <xdr:to>
      <xdr:col>41</xdr:col>
      <xdr:colOff>50800</xdr:colOff>
      <xdr:row>77</xdr:row>
      <xdr:rowOff>150265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290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58773</xdr:rowOff>
    </xdr:from>
    <xdr:to>
      <xdr:col>55</xdr:col>
      <xdr:colOff>50800</xdr:colOff>
      <xdr:row>78</xdr:row>
      <xdr:rowOff>160373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37200</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1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149430</xdr:rowOff>
    </xdr:from>
    <xdr:to>
      <xdr:col>50</xdr:col>
      <xdr:colOff>165100</xdr:colOff>
      <xdr:row>78</xdr:row>
      <xdr:rowOff>79580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70707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4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23504</xdr:rowOff>
    </xdr:from>
    <xdr:to>
      <xdr:col>46</xdr:col>
      <xdr:colOff>38100</xdr:colOff>
      <xdr:row>78</xdr:row>
      <xdr:rowOff>125104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116231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8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76605</xdr:rowOff>
    </xdr:from>
    <xdr:to>
      <xdr:col>41</xdr:col>
      <xdr:colOff>101600</xdr:colOff>
      <xdr:row>78</xdr:row>
      <xdr:rowOff>6755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169332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7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99465</xdr:rowOff>
    </xdr:from>
    <xdr:to>
      <xdr:col>36</xdr:col>
      <xdr:colOff>165100</xdr:colOff>
      <xdr:row>78</xdr:row>
      <xdr:rowOff>29615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20742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9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52725</xdr:rowOff>
    </xdr:from>
    <xdr:to>
      <xdr:col>55</xdr:col>
      <xdr:colOff>0</xdr:colOff>
      <xdr:row>97</xdr:row>
      <xdr:rowOff>123698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83375"/>
          <a:ext cx="838200" cy="7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41204</xdr:rowOff>
    </xdr:from>
    <xdr:to>
      <xdr:col>50</xdr:col>
      <xdr:colOff>114300</xdr:colOff>
      <xdr:row>97</xdr:row>
      <xdr:rowOff>123698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71854"/>
          <a:ext cx="889000" cy="8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5260</xdr:rowOff>
    </xdr:from>
    <xdr:to>
      <xdr:col>45</xdr:col>
      <xdr:colOff>177800</xdr:colOff>
      <xdr:row>97</xdr:row>
      <xdr:rowOff>41204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35910"/>
          <a:ext cx="889000" cy="3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136987</xdr:rowOff>
    </xdr:from>
    <xdr:to>
      <xdr:col>41</xdr:col>
      <xdr:colOff>50800</xdr:colOff>
      <xdr:row>97</xdr:row>
      <xdr:rowOff>5260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96187"/>
          <a:ext cx="889000" cy="3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1925</xdr:rowOff>
    </xdr:from>
    <xdr:to>
      <xdr:col>55</xdr:col>
      <xdr:colOff>50800</xdr:colOff>
      <xdr:row>97</xdr:row>
      <xdr:rowOff>103525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151802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72898</xdr:rowOff>
    </xdr:from>
    <xdr:to>
      <xdr:col>50</xdr:col>
      <xdr:colOff>165100</xdr:colOff>
      <xdr:row>98</xdr:row>
      <xdr:rowOff>3048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165625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9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161854</xdr:rowOff>
    </xdr:from>
    <xdr:to>
      <xdr:col>46</xdr:col>
      <xdr:colOff>38100</xdr:colOff>
      <xdr:row>97</xdr:row>
      <xdr:rowOff>92004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83131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125910</xdr:rowOff>
    </xdr:from>
    <xdr:to>
      <xdr:col>41</xdr:col>
      <xdr:colOff>101600</xdr:colOff>
      <xdr:row>97</xdr:row>
      <xdr:rowOff>56060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47187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86187</xdr:rowOff>
    </xdr:from>
    <xdr:to>
      <xdr:col>36</xdr:col>
      <xdr:colOff>165100</xdr:colOff>
      <xdr:row>97</xdr:row>
      <xdr:rowOff>16337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4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3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126289</xdr:rowOff>
    </xdr:from>
    <xdr:to>
      <xdr:col>85</xdr:col>
      <xdr:colOff>127000</xdr:colOff>
      <xdr:row>37</xdr:row>
      <xdr:rowOff>142158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69939"/>
          <a:ext cx="8382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142158</xdr:rowOff>
    </xdr:from>
    <xdr:to>
      <xdr:col>81</xdr:col>
      <xdr:colOff>50800</xdr:colOff>
      <xdr:row>37</xdr:row>
      <xdr:rowOff>144234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5808"/>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144234</xdr:rowOff>
    </xdr:from>
    <xdr:to>
      <xdr:col>76</xdr:col>
      <xdr:colOff>114300</xdr:colOff>
      <xdr:row>37</xdr:row>
      <xdr:rowOff>152044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87884"/>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152044</xdr:rowOff>
    </xdr:from>
    <xdr:to>
      <xdr:col>71</xdr:col>
      <xdr:colOff>177800</xdr:colOff>
      <xdr:row>37</xdr:row>
      <xdr:rowOff>170199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95694"/>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75489</xdr:rowOff>
    </xdr:from>
    <xdr:to>
      <xdr:col>85</xdr:col>
      <xdr:colOff>177800</xdr:colOff>
      <xdr:row>38</xdr:row>
      <xdr:rowOff>5638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191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161866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3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91358</xdr:rowOff>
    </xdr:from>
    <xdr:to>
      <xdr:col>81</xdr:col>
      <xdr:colOff>101600</xdr:colOff>
      <xdr:row>38</xdr:row>
      <xdr:rowOff>21507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50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12634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93434</xdr:rowOff>
    </xdr:from>
    <xdr:to>
      <xdr:col>76</xdr:col>
      <xdr:colOff>165100</xdr:colOff>
      <xdr:row>38</xdr:row>
      <xdr:rowOff>23584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14711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101244</xdr:rowOff>
    </xdr:from>
    <xdr:to>
      <xdr:col>72</xdr:col>
      <xdr:colOff>38100</xdr:colOff>
      <xdr:row>38</xdr:row>
      <xdr:rowOff>31394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4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22521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3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119399</xdr:rowOff>
    </xdr:from>
    <xdr:to>
      <xdr:col>67</xdr:col>
      <xdr:colOff>101600</xdr:colOff>
      <xdr:row>38</xdr:row>
      <xdr:rowOff>49549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40676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5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95009</xdr:rowOff>
    </xdr:from>
    <xdr:to>
      <xdr:col>85</xdr:col>
      <xdr:colOff>127000</xdr:colOff>
      <xdr:row>57</xdr:row>
      <xdr:rowOff>150924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67659"/>
          <a:ext cx="838200" cy="5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136119</xdr:rowOff>
    </xdr:from>
    <xdr:to>
      <xdr:col>81</xdr:col>
      <xdr:colOff>50800</xdr:colOff>
      <xdr:row>57</xdr:row>
      <xdr:rowOff>150924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08769"/>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136119</xdr:rowOff>
    </xdr:from>
    <xdr:to>
      <xdr:col>76</xdr:col>
      <xdr:colOff>114300</xdr:colOff>
      <xdr:row>57</xdr:row>
      <xdr:rowOff>148958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08769"/>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8393</xdr:rowOff>
    </xdr:from>
    <xdr:to>
      <xdr:col>71</xdr:col>
      <xdr:colOff>177800</xdr:colOff>
      <xdr:row>57</xdr:row>
      <xdr:rowOff>148958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81043"/>
          <a:ext cx="889000" cy="14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44209</xdr:rowOff>
    </xdr:from>
    <xdr:to>
      <xdr:col>85</xdr:col>
      <xdr:colOff>177800</xdr:colOff>
      <xdr:row>57</xdr:row>
      <xdr:rowOff>145809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130586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3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100124</xdr:rowOff>
    </xdr:from>
    <xdr:to>
      <xdr:col>81</xdr:col>
      <xdr:colOff>101600</xdr:colOff>
      <xdr:row>58</xdr:row>
      <xdr:rowOff>30274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7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21401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6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85319</xdr:rowOff>
    </xdr:from>
    <xdr:to>
      <xdr:col>76</xdr:col>
      <xdr:colOff>165100</xdr:colOff>
      <xdr:row>58</xdr:row>
      <xdr:rowOff>15469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98158</xdr:rowOff>
    </xdr:from>
    <xdr:to>
      <xdr:col>72</xdr:col>
      <xdr:colOff>38100</xdr:colOff>
      <xdr:row>58</xdr:row>
      <xdr:rowOff>28308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7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19435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129043</xdr:rowOff>
    </xdr:from>
    <xdr:to>
      <xdr:col>67</xdr:col>
      <xdr:colOff>101600</xdr:colOff>
      <xdr:row>57</xdr:row>
      <xdr:rowOff>59193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3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50320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2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88243</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61343"/>
          <a:ext cx="889000" cy="5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88243</xdr:rowOff>
    </xdr:from>
    <xdr:to>
      <xdr:col>76</xdr:col>
      <xdr:colOff>114300</xdr:colOff>
      <xdr:row>78</xdr:row>
      <xdr:rowOff>95100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6134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52603</xdr:rowOff>
    </xdr:from>
    <xdr:to>
      <xdr:col>71</xdr:col>
      <xdr:colOff>177800</xdr:colOff>
      <xdr:row>78</xdr:row>
      <xdr:rowOff>95100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25703"/>
          <a:ext cx="889000" cy="4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37443</xdr:rowOff>
    </xdr:from>
    <xdr:to>
      <xdr:col>76</xdr:col>
      <xdr:colOff>165100</xdr:colOff>
      <xdr:row>78</xdr:row>
      <xdr:rowOff>139043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1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130170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0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44300</xdr:rowOff>
    </xdr:from>
    <xdr:to>
      <xdr:col>72</xdr:col>
      <xdr:colOff>38100</xdr:colOff>
      <xdr:row>78</xdr:row>
      <xdr:rowOff>145900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137027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1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1803</xdr:rowOff>
    </xdr:from>
    <xdr:to>
      <xdr:col>67</xdr:col>
      <xdr:colOff>101600</xdr:colOff>
      <xdr:row>78</xdr:row>
      <xdr:rowOff>103403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94530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6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67551</xdr:rowOff>
    </xdr:from>
    <xdr:to>
      <xdr:col>85</xdr:col>
      <xdr:colOff>127000</xdr:colOff>
      <xdr:row>99</xdr:row>
      <xdr:rowOff>86119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7041101"/>
          <a:ext cx="838200" cy="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86119</xdr:rowOff>
    </xdr:from>
    <xdr:to>
      <xdr:col>81</xdr:col>
      <xdr:colOff>50800</xdr:colOff>
      <xdr:row>99</xdr:row>
      <xdr:rowOff>112052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7059669"/>
          <a:ext cx="889000" cy="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112052</xdr:rowOff>
    </xdr:from>
    <xdr:to>
      <xdr:col>76</xdr:col>
      <xdr:colOff>114300</xdr:colOff>
      <xdr:row>99</xdr:row>
      <xdr:rowOff>128639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7085602"/>
          <a:ext cx="889000" cy="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111392</xdr:rowOff>
    </xdr:from>
    <xdr:to>
      <xdr:col>71</xdr:col>
      <xdr:colOff>177800</xdr:colOff>
      <xdr:row>99</xdr:row>
      <xdr:rowOff>128639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7084942"/>
          <a:ext cx="8890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16751</xdr:rowOff>
    </xdr:from>
    <xdr:to>
      <xdr:col>85</xdr:col>
      <xdr:colOff>177800</xdr:colOff>
      <xdr:row>99</xdr:row>
      <xdr:rowOff>118351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9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103128</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90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35319</xdr:rowOff>
    </xdr:from>
    <xdr:to>
      <xdr:col>81</xdr:col>
      <xdr:colOff>101600</xdr:colOff>
      <xdr:row>99</xdr:row>
      <xdr:rowOff>136919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700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128046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710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61252</xdr:rowOff>
    </xdr:from>
    <xdr:to>
      <xdr:col>76</xdr:col>
      <xdr:colOff>165100</xdr:colOff>
      <xdr:row>99</xdr:row>
      <xdr:rowOff>162852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703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153979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12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77839</xdr:rowOff>
    </xdr:from>
    <xdr:to>
      <xdr:col>72</xdr:col>
      <xdr:colOff>38100</xdr:colOff>
      <xdr:row>100</xdr:row>
      <xdr:rowOff>7989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70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170566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14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60592</xdr:rowOff>
    </xdr:from>
    <xdr:to>
      <xdr:col>67</xdr:col>
      <xdr:colOff>101600</xdr:colOff>
      <xdr:row>99</xdr:row>
      <xdr:rowOff>162192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703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153319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712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前年度から一人あたりの決算額が上昇している費目は総務費、民生費、土木費があげられる。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82,642</a:t>
          </a:r>
          <a:r>
            <a:rPr kumimoji="1" lang="ja-JP" altLang="en-US" sz="1300">
              <a:latin typeface="ＭＳ Ｐゴシック" panose="020B0600070205080204" pitchFamily="50" charset="-128"/>
              <a:ea typeface="ＭＳ Ｐゴシック" panose="020B0600070205080204" pitchFamily="50" charset="-128"/>
            </a:rPr>
            <a:t>円となっている。決算額全体でみると、総務費のうちふるさと納税関連経費（前年度比</a:t>
          </a:r>
          <a:r>
            <a:rPr kumimoji="1" lang="en-US" altLang="ja-JP" sz="1300">
              <a:latin typeface="ＭＳ Ｐゴシック" panose="020B0600070205080204" pitchFamily="50" charset="-128"/>
              <a:ea typeface="ＭＳ Ｐゴシック" panose="020B0600070205080204" pitchFamily="50" charset="-128"/>
            </a:rPr>
            <a:t>+141,889</a:t>
          </a:r>
          <a:r>
            <a:rPr kumimoji="1" lang="ja-JP" altLang="en-US" sz="1300">
              <a:latin typeface="ＭＳ Ｐゴシック" panose="020B0600070205080204" pitchFamily="50" charset="-128"/>
              <a:ea typeface="ＭＳ Ｐゴシック" panose="020B0600070205080204" pitchFamily="50" charset="-128"/>
            </a:rPr>
            <a:t>千円）及びふるさと納税寄附金を原資とした基金への積立（前年度比</a:t>
          </a:r>
          <a:r>
            <a:rPr kumimoji="1" lang="en-US" altLang="ja-JP" sz="1300">
              <a:latin typeface="ＭＳ Ｐゴシック" panose="020B0600070205080204" pitchFamily="50" charset="-128"/>
              <a:ea typeface="ＭＳ Ｐゴシック" panose="020B0600070205080204" pitchFamily="50" charset="-128"/>
            </a:rPr>
            <a:t>+126,114</a:t>
          </a:r>
          <a:r>
            <a:rPr kumimoji="1" lang="ja-JP" altLang="en-US" sz="1300">
              <a:latin typeface="ＭＳ Ｐゴシック" panose="020B0600070205080204" pitchFamily="50" charset="-128"/>
              <a:ea typeface="ＭＳ Ｐゴシック" panose="020B0600070205080204" pitchFamily="50" charset="-128"/>
            </a:rPr>
            <a:t>千円）が年々増嵩していることが要因となっている。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198,196</a:t>
          </a:r>
          <a:r>
            <a:rPr kumimoji="1" lang="ja-JP" altLang="en-US" sz="1300">
              <a:latin typeface="ＭＳ Ｐゴシック" panose="020B0600070205080204" pitchFamily="50" charset="-128"/>
              <a:ea typeface="ＭＳ Ｐゴシック" panose="020B0600070205080204" pitchFamily="50" charset="-128"/>
            </a:rPr>
            <a:t>円となっている。決算額全体でみると、民生費のうち児童福祉行政に要する経費である児童福祉費が</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271,826</a:t>
          </a:r>
          <a:r>
            <a:rPr kumimoji="1" lang="ja-JP" altLang="en-US" sz="1300">
              <a:latin typeface="ＭＳ Ｐゴシック" panose="020B0600070205080204" pitchFamily="50" charset="-128"/>
              <a:ea typeface="ＭＳ Ｐゴシック" panose="020B0600070205080204" pitchFamily="50" charset="-128"/>
            </a:rPr>
            <a:t>千円増となっていることが要因となっている。これは、本市が子育て環境の充実を図るため、第二子無償化や保育施設整備事業に重点的に取り組んできたことによるものである。</a:t>
          </a:r>
        </a:p>
        <a:p>
          <a:r>
            <a:rPr kumimoji="1" lang="ja-JP" altLang="en-US" sz="1300">
              <a:latin typeface="ＭＳ Ｐゴシック" panose="020B0600070205080204" pitchFamily="50" charset="-128"/>
              <a:ea typeface="ＭＳ Ｐゴシック" panose="020B0600070205080204" pitchFamily="50" charset="-128"/>
            </a:rPr>
            <a:t>・ 土木費が住民一人当たり</a:t>
          </a:r>
          <a:r>
            <a:rPr kumimoji="1" lang="en-US" altLang="ja-JP" sz="1300">
              <a:latin typeface="ＭＳ Ｐゴシック" panose="020B0600070205080204" pitchFamily="50" charset="-128"/>
              <a:ea typeface="ＭＳ Ｐゴシック" panose="020B0600070205080204" pitchFamily="50" charset="-128"/>
            </a:rPr>
            <a:t>43,914</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9,314</a:t>
          </a:r>
          <a:r>
            <a:rPr kumimoji="1" lang="ja-JP" altLang="en-US" sz="1300">
              <a:latin typeface="ＭＳ Ｐゴシック" panose="020B0600070205080204" pitchFamily="50" charset="-128"/>
              <a:ea typeface="ＭＳ Ｐゴシック" panose="020B0600070205080204" pitchFamily="50" charset="-128"/>
            </a:rPr>
            <a:t>円の増となっている。朝日竹の里線道路改良事業（前年度比</a:t>
          </a:r>
          <a:r>
            <a:rPr kumimoji="1" lang="en-US" altLang="ja-JP" sz="1300">
              <a:latin typeface="ＭＳ Ｐゴシック" panose="020B0600070205080204" pitchFamily="50" charset="-128"/>
              <a:ea typeface="ＭＳ Ｐゴシック" panose="020B0600070205080204" pitchFamily="50" charset="-128"/>
            </a:rPr>
            <a:t>+224,417</a:t>
          </a:r>
          <a:r>
            <a:rPr kumimoji="1" lang="ja-JP" altLang="en-US" sz="1300">
              <a:latin typeface="ＭＳ Ｐゴシック" panose="020B0600070205080204" pitchFamily="50" charset="-128"/>
              <a:ea typeface="ＭＳ Ｐゴシック" panose="020B0600070205080204" pitchFamily="50" charset="-128"/>
            </a:rPr>
            <a:t>千円）、橋りょう長寿命化整備事業（前年度比</a:t>
          </a:r>
          <a:r>
            <a:rPr kumimoji="1" lang="en-US" altLang="ja-JP" sz="1300">
              <a:latin typeface="ＭＳ Ｐゴシック" panose="020B0600070205080204" pitchFamily="50" charset="-128"/>
              <a:ea typeface="ＭＳ Ｐゴシック" panose="020B0600070205080204" pitchFamily="50" charset="-128"/>
            </a:rPr>
            <a:t>+44,516</a:t>
          </a:r>
          <a:r>
            <a:rPr kumimoji="1" lang="ja-JP" altLang="en-US" sz="1300">
              <a:latin typeface="ＭＳ Ｐゴシック" panose="020B0600070205080204" pitchFamily="50" charset="-128"/>
              <a:ea typeface="ＭＳ Ｐゴシック" panose="020B0600070205080204" pitchFamily="50" charset="-128"/>
            </a:rPr>
            <a:t>千円）、市営住宅改良事業（前年度比</a:t>
          </a:r>
          <a:r>
            <a:rPr kumimoji="1" lang="en-US" altLang="ja-JP" sz="1300">
              <a:latin typeface="ＭＳ Ｐゴシック" panose="020B0600070205080204" pitchFamily="50" charset="-128"/>
              <a:ea typeface="ＭＳ Ｐゴシック" panose="020B0600070205080204" pitchFamily="50" charset="-128"/>
            </a:rPr>
            <a:t>+34,960</a:t>
          </a:r>
          <a:r>
            <a:rPr kumimoji="1" lang="ja-JP" altLang="en-US" sz="1300">
              <a:latin typeface="ＭＳ Ｐゴシック" panose="020B0600070205080204" pitchFamily="50" charset="-128"/>
              <a:ea typeface="ＭＳ Ｐゴシック" panose="020B0600070205080204" pitchFamily="50" charset="-128"/>
            </a:rPr>
            <a:t>千円）等のハード事業を推進したことが主な要因である。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宮城県岩沼市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財政調整基金残高における標準財政規模比は、決算剰余金などの積立が基金からの取り崩しを下回ったため、前年度比</a:t>
          </a:r>
          <a:r>
            <a:rPr kumimoji="1" lang="en-US" altLang="ja-JP" sz="1400">
              <a:latin typeface="ＭＳ ゴシック" pitchFamily="49" charset="-128"/>
              <a:ea typeface="ＭＳ ゴシック" pitchFamily="49" charset="-128"/>
            </a:rPr>
            <a:t>2.73</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34.54</a:t>
          </a:r>
          <a:r>
            <a:rPr kumimoji="1" lang="ja-JP" altLang="en-US" sz="1400">
              <a:latin typeface="ＭＳ ゴシック" pitchFamily="49" charset="-128"/>
              <a:ea typeface="ＭＳ ゴシック" pitchFamily="49" charset="-128"/>
            </a:rPr>
            <a:t>％となった。実質単年度収支については、令和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年度までの余剰分に加え、基金を取崩すことで財政の均衡を図った結果▲</a:t>
          </a:r>
          <a:r>
            <a:rPr kumimoji="1" lang="en-US" altLang="ja-JP" sz="1400">
              <a:latin typeface="ＭＳ ゴシック" pitchFamily="49" charset="-128"/>
              <a:ea typeface="ＭＳ ゴシック" pitchFamily="49" charset="-128"/>
            </a:rPr>
            <a:t>6.32</a:t>
          </a:r>
          <a:r>
            <a:rPr kumimoji="1" lang="ja-JP" altLang="en-US" sz="1400">
              <a:latin typeface="ＭＳ ゴシック" pitchFamily="49" charset="-128"/>
              <a:ea typeface="ＭＳ ゴシック" pitchFamily="49" charset="-128"/>
            </a:rPr>
            <a:t>％という結果となった。このように令和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年度は、後年度への投資を行ったことにより、実質単年度収支が赤字となったが、今後については、改めて財政基盤を盤石なものにし、引き続き財源確保や経費削減などに努め、健全な財政運営を行いたい。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宮城県岩沼市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a:t>
          </a:r>
          <a:r>
            <a:rPr kumimoji="1" lang="en-US" altLang="ja-JP" sz="1400">
              <a:latin typeface="ＭＳ ゴシック" pitchFamily="49" charset="-128"/>
              <a:ea typeface="ＭＳ ゴシック" pitchFamily="49" charset="-128"/>
            </a:rPr>
            <a:t>10.79</a:t>
          </a:r>
          <a:r>
            <a:rPr kumimoji="1" lang="ja-JP" altLang="en-US" sz="1400">
              <a:latin typeface="ＭＳ ゴシック" pitchFamily="49" charset="-128"/>
              <a:ea typeface="ＭＳ ゴシック" pitchFamily="49" charset="-128"/>
            </a:rPr>
            <a:t>％の黒字となっており、今後も健全な財政運営に努めたい。</a:t>
          </a:r>
        </a:p>
        <a:p>
          <a:r>
            <a:rPr kumimoji="1" lang="ja-JP" altLang="en-US" sz="1400">
              <a:latin typeface="ＭＳ ゴシック" pitchFamily="49" charset="-128"/>
              <a:ea typeface="ＭＳ ゴシック" pitchFamily="49" charset="-128"/>
            </a:rPr>
            <a:t>　公営企業会計も黒字となっているが、一般会計からの繰出が過大となることのないように今後も引き続き、料金等の適正化、経費節減、徴収率の向上などによる経営努力を行っていく。</a:t>
          </a:r>
        </a:p>
        <a:p>
          <a:r>
            <a:rPr kumimoji="1" lang="ja-JP" altLang="en-US" sz="1400">
              <a:latin typeface="ＭＳ ゴシック" pitchFamily="49" charset="-128"/>
              <a:ea typeface="ＭＳ ゴシック" pitchFamily="49" charset="-128"/>
            </a:rPr>
            <a:t>　国民健康保険事業特別会計、介護保険事業特別会計及び後期高齢者医療特別会計も全て黒字となっているが、国による制度改正などを注視するとともに、保険料の適正化、徴収率の向上などに努める。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21209321</v>
      </c>
      <c r="BO4" s="415"/>
      <c r="BP4" s="415"/>
      <c r="BQ4" s="415"/>
      <c r="BR4" s="415"/>
      <c r="BS4" s="415"/>
      <c r="BT4" s="415"/>
      <c r="BU4" s="416"/>
      <c r="BV4" s="414">
        <v>19809614</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10.8</v>
      </c>
      <c r="CU4" s="589"/>
      <c r="CV4" s="589"/>
      <c r="CW4" s="589"/>
      <c r="CX4" s="589"/>
      <c r="CY4" s="589"/>
      <c r="CZ4" s="589"/>
      <c r="DA4" s="590"/>
      <c r="DB4" s="588">
        <v>10.5</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19947234</v>
      </c>
      <c r="BO5" s="420"/>
      <c r="BP5" s="420"/>
      <c r="BQ5" s="420"/>
      <c r="BR5" s="420"/>
      <c r="BS5" s="420"/>
      <c r="BT5" s="420"/>
      <c r="BU5" s="421"/>
      <c r="BV5" s="419">
        <v>18596994</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103.2</v>
      </c>
      <c r="CU5" s="390"/>
      <c r="CV5" s="390"/>
      <c r="CW5" s="390"/>
      <c r="CX5" s="390"/>
      <c r="CY5" s="390"/>
      <c r="CZ5" s="390"/>
      <c r="DA5" s="391"/>
      <c r="DB5" s="389">
        <v>102.4</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1262087</v>
      </c>
      <c r="BO6" s="420"/>
      <c r="BP6" s="420"/>
      <c r="BQ6" s="420"/>
      <c r="BR6" s="420"/>
      <c r="BS6" s="420"/>
      <c r="BT6" s="420"/>
      <c r="BU6" s="421"/>
      <c r="BV6" s="419">
        <v>1212620</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103.2</v>
      </c>
      <c r="CU6" s="563"/>
      <c r="CV6" s="563"/>
      <c r="CW6" s="563"/>
      <c r="CX6" s="563"/>
      <c r="CY6" s="563"/>
      <c r="CZ6" s="563"/>
      <c r="DA6" s="564"/>
      <c r="DB6" s="562">
        <v>102.4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136160</v>
      </c>
      <c r="BO7" s="420"/>
      <c r="BP7" s="420"/>
      <c r="BQ7" s="420"/>
      <c r="BR7" s="420"/>
      <c r="BS7" s="420"/>
      <c r="BT7" s="420"/>
      <c r="BU7" s="421"/>
      <c r="BV7" s="419">
        <v>143388</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10432539</v>
      </c>
      <c r="CU7" s="420"/>
      <c r="CV7" s="420"/>
      <c r="CW7" s="420"/>
      <c r="CX7" s="420"/>
      <c r="CY7" s="420"/>
      <c r="CZ7" s="420"/>
      <c r="DA7" s="421"/>
      <c r="DB7" s="419">
        <v>10142412</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1125927</v>
      </c>
      <c r="BO8" s="420"/>
      <c r="BP8" s="420"/>
      <c r="BQ8" s="420"/>
      <c r="BR8" s="420"/>
      <c r="BS8" s="420"/>
      <c r="BT8" s="420"/>
      <c r="BU8" s="421"/>
      <c r="BV8" s="419">
        <v>1069232</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0.8</v>
      </c>
      <c r="CU8" s="523"/>
      <c r="CV8" s="523"/>
      <c r="CW8" s="523"/>
      <c r="CX8" s="523"/>
      <c r="CY8" s="523"/>
      <c r="CZ8" s="523"/>
      <c r="DA8" s="524"/>
      <c r="DB8" s="522">
        <v>0.8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44068</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56695</v>
      </c>
      <c r="BO9" s="420"/>
      <c r="BP9" s="420"/>
      <c r="BQ9" s="420"/>
      <c r="BR9" s="420"/>
      <c r="BS9" s="420"/>
      <c r="BT9" s="420"/>
      <c r="BU9" s="421"/>
      <c r="BV9" s="419">
        <v>-260211</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7.8</v>
      </c>
      <c r="CU9" s="390"/>
      <c r="CV9" s="390"/>
      <c r="CW9" s="390"/>
      <c r="CX9" s="390"/>
      <c r="CY9" s="390"/>
      <c r="CZ9" s="390"/>
      <c r="DA9" s="391"/>
      <c r="DB9" s="389">
        <v>7.7</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44678</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90</v>
      </c>
      <c r="AV10" s="467"/>
      <c r="AW10" s="467"/>
      <c r="AX10" s="467"/>
      <c r="AY10" s="399" t="s">
        <v>114</v>
      </c>
      <c r="AZ10" s="400"/>
      <c r="BA10" s="400"/>
      <c r="BB10" s="400"/>
      <c r="BC10" s="400"/>
      <c r="BD10" s="400"/>
      <c r="BE10" s="400"/>
      <c r="BF10" s="400"/>
      <c r="BG10" s="400"/>
      <c r="BH10" s="400"/>
      <c r="BI10" s="400"/>
      <c r="BJ10" s="400"/>
      <c r="BK10" s="400"/>
      <c r="BL10" s="400"/>
      <c r="BM10" s="401"/>
      <c r="BN10" s="419">
        <v>4567</v>
      </c>
      <c r="BO10" s="420"/>
      <c r="BP10" s="420"/>
      <c r="BQ10" s="420"/>
      <c r="BR10" s="420"/>
      <c r="BS10" s="420"/>
      <c r="BT10" s="420"/>
      <c r="BU10" s="421"/>
      <c r="BV10" s="419">
        <v>4296</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116</v>
      </c>
      <c r="M11" s="375"/>
      <c r="N11" s="375"/>
      <c r="O11" s="375"/>
      <c r="P11" s="375"/>
      <c r="Q11" s="376"/>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8" t="s">
        <v>118</v>
      </c>
      <c r="AN11" s="393"/>
      <c r="AO11" s="393"/>
      <c r="AP11" s="393"/>
      <c r="AQ11" s="393"/>
      <c r="AR11" s="393"/>
      <c r="AS11" s="393"/>
      <c r="AT11" s="394"/>
      <c r="AU11" s="466" t="s">
        <v>90</v>
      </c>
      <c r="AV11" s="467"/>
      <c r="AW11" s="467"/>
      <c r="AX11" s="467"/>
      <c r="AY11" s="399" t="s">
        <v>119</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120</v>
      </c>
      <c r="CE11" s="373"/>
      <c r="CF11" s="373"/>
      <c r="CG11" s="373"/>
      <c r="CH11" s="373"/>
      <c r="CI11" s="373"/>
      <c r="CJ11" s="373"/>
      <c r="CK11" s="373"/>
      <c r="CL11" s="373"/>
      <c r="CM11" s="373"/>
      <c r="CN11" s="373"/>
      <c r="CO11" s="373"/>
      <c r="CP11" s="373"/>
      <c r="CQ11" s="373"/>
      <c r="CR11" s="373"/>
      <c r="CS11" s="429"/>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43137</v>
      </c>
      <c r="S12" s="538"/>
      <c r="T12" s="538"/>
      <c r="U12" s="538"/>
      <c r="V12" s="539"/>
      <c r="W12" s="540" t="s">
        <v>1</v>
      </c>
      <c r="X12" s="467"/>
      <c r="Y12" s="467"/>
      <c r="Z12" s="467"/>
      <c r="AA12" s="467"/>
      <c r="AB12" s="541"/>
      <c r="AC12" s="542" t="s">
        <v>124</v>
      </c>
      <c r="AD12" s="543"/>
      <c r="AE12" s="543"/>
      <c r="AF12" s="543"/>
      <c r="AG12" s="544"/>
      <c r="AH12" s="542" t="s">
        <v>125</v>
      </c>
      <c r="AI12" s="543"/>
      <c r="AJ12" s="543"/>
      <c r="AK12" s="543"/>
      <c r="AL12" s="545"/>
      <c r="AM12" s="478" t="s">
        <v>126</v>
      </c>
      <c r="AN12" s="393"/>
      <c r="AO12" s="393"/>
      <c r="AP12" s="393"/>
      <c r="AQ12" s="393"/>
      <c r="AR12" s="393"/>
      <c r="AS12" s="393"/>
      <c r="AT12" s="394"/>
      <c r="AU12" s="466" t="s">
        <v>90</v>
      </c>
      <c r="AV12" s="467"/>
      <c r="AW12" s="467"/>
      <c r="AX12" s="467"/>
      <c r="AY12" s="399" t="s">
        <v>127</v>
      </c>
      <c r="AZ12" s="400"/>
      <c r="BA12" s="400"/>
      <c r="BB12" s="400"/>
      <c r="BC12" s="400"/>
      <c r="BD12" s="400"/>
      <c r="BE12" s="400"/>
      <c r="BF12" s="400"/>
      <c r="BG12" s="400"/>
      <c r="BH12" s="400"/>
      <c r="BI12" s="400"/>
      <c r="BJ12" s="400"/>
      <c r="BK12" s="400"/>
      <c r="BL12" s="400"/>
      <c r="BM12" s="401"/>
      <c r="BN12" s="419">
        <v>720723</v>
      </c>
      <c r="BO12" s="420"/>
      <c r="BP12" s="420"/>
      <c r="BQ12" s="420"/>
      <c r="BR12" s="420"/>
      <c r="BS12" s="420"/>
      <c r="BT12" s="420"/>
      <c r="BU12" s="421"/>
      <c r="BV12" s="419">
        <v>988680</v>
      </c>
      <c r="BW12" s="420"/>
      <c r="BX12" s="420"/>
      <c r="BY12" s="420"/>
      <c r="BZ12" s="420"/>
      <c r="CA12" s="420"/>
      <c r="CB12" s="420"/>
      <c r="CC12" s="421"/>
      <c r="CD12" s="428" t="s">
        <v>128</v>
      </c>
      <c r="CE12" s="373"/>
      <c r="CF12" s="373"/>
      <c r="CG12" s="373"/>
      <c r="CH12" s="373"/>
      <c r="CI12" s="373"/>
      <c r="CJ12" s="373"/>
      <c r="CK12" s="373"/>
      <c r="CL12" s="373"/>
      <c r="CM12" s="373"/>
      <c r="CN12" s="373"/>
      <c r="CO12" s="373"/>
      <c r="CP12" s="373"/>
      <c r="CQ12" s="373"/>
      <c r="CR12" s="373"/>
      <c r="CS12" s="429"/>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129</v>
      </c>
      <c r="N13" s="510"/>
      <c r="O13" s="510"/>
      <c r="P13" s="510"/>
      <c r="Q13" s="511"/>
      <c r="R13" s="512">
        <v>42415</v>
      </c>
      <c r="S13" s="513"/>
      <c r="T13" s="513"/>
      <c r="U13" s="513"/>
      <c r="V13" s="514"/>
      <c r="W13" s="500" t="s">
        <v>130</v>
      </c>
      <c r="X13" s="442"/>
      <c r="Y13" s="442"/>
      <c r="Z13" s="442"/>
      <c r="AA13" s="442"/>
      <c r="AB13" s="443"/>
      <c r="AC13" s="395">
        <v>442</v>
      </c>
      <c r="AD13" s="396"/>
      <c r="AE13" s="396"/>
      <c r="AF13" s="396"/>
      <c r="AG13" s="397"/>
      <c r="AH13" s="395">
        <v>494</v>
      </c>
      <c r="AI13" s="396"/>
      <c r="AJ13" s="396"/>
      <c r="AK13" s="396"/>
      <c r="AL13" s="398"/>
      <c r="AM13" s="478" t="s">
        <v>131</v>
      </c>
      <c r="AN13" s="393"/>
      <c r="AO13" s="393"/>
      <c r="AP13" s="393"/>
      <c r="AQ13" s="393"/>
      <c r="AR13" s="393"/>
      <c r="AS13" s="393"/>
      <c r="AT13" s="394"/>
      <c r="AU13" s="466" t="s">
        <v>90</v>
      </c>
      <c r="AV13" s="467"/>
      <c r="AW13" s="467"/>
      <c r="AX13" s="467"/>
      <c r="AY13" s="399" t="s">
        <v>132</v>
      </c>
      <c r="AZ13" s="400"/>
      <c r="BA13" s="400"/>
      <c r="BB13" s="400"/>
      <c r="BC13" s="400"/>
      <c r="BD13" s="400"/>
      <c r="BE13" s="400"/>
      <c r="BF13" s="400"/>
      <c r="BG13" s="400"/>
      <c r="BH13" s="400"/>
      <c r="BI13" s="400"/>
      <c r="BJ13" s="400"/>
      <c r="BK13" s="400"/>
      <c r="BL13" s="400"/>
      <c r="BM13" s="401"/>
      <c r="BN13" s="419">
        <v>-659461</v>
      </c>
      <c r="BO13" s="420"/>
      <c r="BP13" s="420"/>
      <c r="BQ13" s="420"/>
      <c r="BR13" s="420"/>
      <c r="BS13" s="420"/>
      <c r="BT13" s="420"/>
      <c r="BU13" s="421"/>
      <c r="BV13" s="419">
        <v>-1244595</v>
      </c>
      <c r="BW13" s="420"/>
      <c r="BX13" s="420"/>
      <c r="BY13" s="420"/>
      <c r="BZ13" s="420"/>
      <c r="CA13" s="420"/>
      <c r="CB13" s="420"/>
      <c r="CC13" s="421"/>
      <c r="CD13" s="428" t="s">
        <v>133</v>
      </c>
      <c r="CE13" s="373"/>
      <c r="CF13" s="373"/>
      <c r="CG13" s="373"/>
      <c r="CH13" s="373"/>
      <c r="CI13" s="373"/>
      <c r="CJ13" s="373"/>
      <c r="CK13" s="373"/>
      <c r="CL13" s="373"/>
      <c r="CM13" s="373"/>
      <c r="CN13" s="373"/>
      <c r="CO13" s="373"/>
      <c r="CP13" s="373"/>
      <c r="CQ13" s="373"/>
      <c r="CR13" s="373"/>
      <c r="CS13" s="429"/>
      <c r="CT13" s="389">
        <v>0.3</v>
      </c>
      <c r="CU13" s="390"/>
      <c r="CV13" s="390"/>
      <c r="CW13" s="390"/>
      <c r="CX13" s="390"/>
      <c r="CY13" s="390"/>
      <c r="CZ13" s="390"/>
      <c r="DA13" s="391"/>
      <c r="DB13" s="389">
        <v>-0.5</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134</v>
      </c>
      <c r="M14" s="546"/>
      <c r="N14" s="546"/>
      <c r="O14" s="546"/>
      <c r="P14" s="546"/>
      <c r="Q14" s="547"/>
      <c r="R14" s="512">
        <v>43448</v>
      </c>
      <c r="S14" s="513"/>
      <c r="T14" s="513"/>
      <c r="U14" s="513"/>
      <c r="V14" s="514"/>
      <c r="W14" s="515"/>
      <c r="X14" s="445"/>
      <c r="Y14" s="445"/>
      <c r="Z14" s="445"/>
      <c r="AA14" s="445"/>
      <c r="AB14" s="446"/>
      <c r="AC14" s="505">
        <v>2.2999999999999998</v>
      </c>
      <c r="AD14" s="506"/>
      <c r="AE14" s="506"/>
      <c r="AF14" s="506"/>
      <c r="AG14" s="507"/>
      <c r="AH14" s="505">
        <v>2.4</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135</v>
      </c>
      <c r="CE14" s="426"/>
      <c r="CF14" s="426"/>
      <c r="CG14" s="426"/>
      <c r="CH14" s="426"/>
      <c r="CI14" s="426"/>
      <c r="CJ14" s="426"/>
      <c r="CK14" s="426"/>
      <c r="CL14" s="426"/>
      <c r="CM14" s="426"/>
      <c r="CN14" s="426"/>
      <c r="CO14" s="426"/>
      <c r="CP14" s="426"/>
      <c r="CQ14" s="426"/>
      <c r="CR14" s="426"/>
      <c r="CS14" s="427"/>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129</v>
      </c>
      <c r="N15" s="510"/>
      <c r="O15" s="510"/>
      <c r="P15" s="510"/>
      <c r="Q15" s="511"/>
      <c r="R15" s="512">
        <v>42818</v>
      </c>
      <c r="S15" s="513"/>
      <c r="T15" s="513"/>
      <c r="U15" s="513"/>
      <c r="V15" s="514"/>
      <c r="W15" s="500" t="s">
        <v>136</v>
      </c>
      <c r="X15" s="442"/>
      <c r="Y15" s="442"/>
      <c r="Z15" s="442"/>
      <c r="AA15" s="442"/>
      <c r="AB15" s="443"/>
      <c r="AC15" s="395">
        <v>5188</v>
      </c>
      <c r="AD15" s="396"/>
      <c r="AE15" s="396"/>
      <c r="AF15" s="396"/>
      <c r="AG15" s="397"/>
      <c r="AH15" s="395">
        <v>5782</v>
      </c>
      <c r="AI15" s="396"/>
      <c r="AJ15" s="396"/>
      <c r="AK15" s="396"/>
      <c r="AL15" s="398"/>
      <c r="AM15" s="478"/>
      <c r="AN15" s="393"/>
      <c r="AO15" s="393"/>
      <c r="AP15" s="393"/>
      <c r="AQ15" s="393"/>
      <c r="AR15" s="393"/>
      <c r="AS15" s="393"/>
      <c r="AT15" s="394"/>
      <c r="AU15" s="466"/>
      <c r="AV15" s="467"/>
      <c r="AW15" s="467"/>
      <c r="AX15" s="467"/>
      <c r="AY15" s="411" t="s">
        <v>137</v>
      </c>
      <c r="AZ15" s="412"/>
      <c r="BA15" s="412"/>
      <c r="BB15" s="412"/>
      <c r="BC15" s="412"/>
      <c r="BD15" s="412"/>
      <c r="BE15" s="412"/>
      <c r="BF15" s="412"/>
      <c r="BG15" s="412"/>
      <c r="BH15" s="412"/>
      <c r="BI15" s="412"/>
      <c r="BJ15" s="412"/>
      <c r="BK15" s="412"/>
      <c r="BL15" s="412"/>
      <c r="BM15" s="413"/>
      <c r="BN15" s="414">
        <v>6854871</v>
      </c>
      <c r="BO15" s="415"/>
      <c r="BP15" s="415"/>
      <c r="BQ15" s="415"/>
      <c r="BR15" s="415"/>
      <c r="BS15" s="415"/>
      <c r="BT15" s="415"/>
      <c r="BU15" s="416"/>
      <c r="BV15" s="414">
        <v>6729388</v>
      </c>
      <c r="BW15" s="415"/>
      <c r="BX15" s="415"/>
      <c r="BY15" s="415"/>
      <c r="BZ15" s="415"/>
      <c r="CA15" s="415"/>
      <c r="CB15" s="415"/>
      <c r="CC15" s="416"/>
      <c r="CD15" s="519" t="s">
        <v>138</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139</v>
      </c>
      <c r="M16" s="503"/>
      <c r="N16" s="503"/>
      <c r="O16" s="503"/>
      <c r="P16" s="503"/>
      <c r="Q16" s="504"/>
      <c r="R16" s="497" t="s">
        <v>140</v>
      </c>
      <c r="S16" s="498"/>
      <c r="T16" s="498"/>
      <c r="U16" s="498"/>
      <c r="V16" s="499"/>
      <c r="W16" s="515"/>
      <c r="X16" s="445"/>
      <c r="Y16" s="445"/>
      <c r="Z16" s="445"/>
      <c r="AA16" s="445"/>
      <c r="AB16" s="446"/>
      <c r="AC16" s="505">
        <v>26.8</v>
      </c>
      <c r="AD16" s="506"/>
      <c r="AE16" s="506"/>
      <c r="AF16" s="506"/>
      <c r="AG16" s="507"/>
      <c r="AH16" s="505">
        <v>28</v>
      </c>
      <c r="AI16" s="506"/>
      <c r="AJ16" s="506"/>
      <c r="AK16" s="506"/>
      <c r="AL16" s="508"/>
      <c r="AM16" s="478"/>
      <c r="AN16" s="393"/>
      <c r="AO16" s="393"/>
      <c r="AP16" s="393"/>
      <c r="AQ16" s="393"/>
      <c r="AR16" s="393"/>
      <c r="AS16" s="393"/>
      <c r="AT16" s="394"/>
      <c r="AU16" s="466"/>
      <c r="AV16" s="467"/>
      <c r="AW16" s="467"/>
      <c r="AX16" s="467"/>
      <c r="AY16" s="399" t="s">
        <v>141</v>
      </c>
      <c r="AZ16" s="400"/>
      <c r="BA16" s="400"/>
      <c r="BB16" s="400"/>
      <c r="BC16" s="400"/>
      <c r="BD16" s="400"/>
      <c r="BE16" s="400"/>
      <c r="BF16" s="400"/>
      <c r="BG16" s="400"/>
      <c r="BH16" s="400"/>
      <c r="BI16" s="400"/>
      <c r="BJ16" s="400"/>
      <c r="BK16" s="400"/>
      <c r="BL16" s="400"/>
      <c r="BM16" s="401"/>
      <c r="BN16" s="419">
        <v>8548658</v>
      </c>
      <c r="BO16" s="420"/>
      <c r="BP16" s="420"/>
      <c r="BQ16" s="420"/>
      <c r="BR16" s="420"/>
      <c r="BS16" s="420"/>
      <c r="BT16" s="420"/>
      <c r="BU16" s="421"/>
      <c r="BV16" s="419">
        <v>8255252</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142</v>
      </c>
      <c r="N17" s="495"/>
      <c r="O17" s="495"/>
      <c r="P17" s="495"/>
      <c r="Q17" s="496"/>
      <c r="R17" s="497" t="s">
        <v>143</v>
      </c>
      <c r="S17" s="498"/>
      <c r="T17" s="498"/>
      <c r="U17" s="498"/>
      <c r="V17" s="499"/>
      <c r="W17" s="500" t="s">
        <v>144</v>
      </c>
      <c r="X17" s="442"/>
      <c r="Y17" s="442"/>
      <c r="Z17" s="442"/>
      <c r="AA17" s="442"/>
      <c r="AB17" s="443"/>
      <c r="AC17" s="395">
        <v>13742</v>
      </c>
      <c r="AD17" s="396"/>
      <c r="AE17" s="396"/>
      <c r="AF17" s="396"/>
      <c r="AG17" s="397"/>
      <c r="AH17" s="395">
        <v>14401</v>
      </c>
      <c r="AI17" s="396"/>
      <c r="AJ17" s="396"/>
      <c r="AK17" s="396"/>
      <c r="AL17" s="398"/>
      <c r="AM17" s="478"/>
      <c r="AN17" s="393"/>
      <c r="AO17" s="393"/>
      <c r="AP17" s="393"/>
      <c r="AQ17" s="393"/>
      <c r="AR17" s="393"/>
      <c r="AS17" s="393"/>
      <c r="AT17" s="394"/>
      <c r="AU17" s="466"/>
      <c r="AV17" s="467"/>
      <c r="AW17" s="467"/>
      <c r="AX17" s="467"/>
      <c r="AY17" s="399" t="s">
        <v>145</v>
      </c>
      <c r="AZ17" s="400"/>
      <c r="BA17" s="400"/>
      <c r="BB17" s="400"/>
      <c r="BC17" s="400"/>
      <c r="BD17" s="400"/>
      <c r="BE17" s="400"/>
      <c r="BF17" s="400"/>
      <c r="BG17" s="400"/>
      <c r="BH17" s="400"/>
      <c r="BI17" s="400"/>
      <c r="BJ17" s="400"/>
      <c r="BK17" s="400"/>
      <c r="BL17" s="400"/>
      <c r="BM17" s="401"/>
      <c r="BN17" s="419">
        <v>8700629</v>
      </c>
      <c r="BO17" s="420"/>
      <c r="BP17" s="420"/>
      <c r="BQ17" s="420"/>
      <c r="BR17" s="420"/>
      <c r="BS17" s="420"/>
      <c r="BT17" s="420"/>
      <c r="BU17" s="421"/>
      <c r="BV17" s="419">
        <v>8530897</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146</v>
      </c>
      <c r="C18" s="472"/>
      <c r="D18" s="472"/>
      <c r="E18" s="473"/>
      <c r="F18" s="473"/>
      <c r="G18" s="473"/>
      <c r="H18" s="473"/>
      <c r="I18" s="473"/>
      <c r="J18" s="473"/>
      <c r="K18" s="473"/>
      <c r="L18" s="474">
        <v>60.45</v>
      </c>
      <c r="M18" s="474"/>
      <c r="N18" s="474"/>
      <c r="O18" s="474"/>
      <c r="P18" s="474"/>
      <c r="Q18" s="474"/>
      <c r="R18" s="475"/>
      <c r="S18" s="475"/>
      <c r="T18" s="475"/>
      <c r="U18" s="475"/>
      <c r="V18" s="476"/>
      <c r="W18" s="490"/>
      <c r="X18" s="491"/>
      <c r="Y18" s="491"/>
      <c r="Z18" s="491"/>
      <c r="AA18" s="491"/>
      <c r="AB18" s="501"/>
      <c r="AC18" s="383">
        <v>70.900000000000006</v>
      </c>
      <c r="AD18" s="384"/>
      <c r="AE18" s="384"/>
      <c r="AF18" s="384"/>
      <c r="AG18" s="477"/>
      <c r="AH18" s="383">
        <v>69.599999999999994</v>
      </c>
      <c r="AI18" s="384"/>
      <c r="AJ18" s="384"/>
      <c r="AK18" s="384"/>
      <c r="AL18" s="385"/>
      <c r="AM18" s="478"/>
      <c r="AN18" s="393"/>
      <c r="AO18" s="393"/>
      <c r="AP18" s="393"/>
      <c r="AQ18" s="393"/>
      <c r="AR18" s="393"/>
      <c r="AS18" s="393"/>
      <c r="AT18" s="394"/>
      <c r="AU18" s="466"/>
      <c r="AV18" s="467"/>
      <c r="AW18" s="467"/>
      <c r="AX18" s="467"/>
      <c r="AY18" s="399" t="s">
        <v>147</v>
      </c>
      <c r="AZ18" s="400"/>
      <c r="BA18" s="400"/>
      <c r="BB18" s="400"/>
      <c r="BC18" s="400"/>
      <c r="BD18" s="400"/>
      <c r="BE18" s="400"/>
      <c r="BF18" s="400"/>
      <c r="BG18" s="400"/>
      <c r="BH18" s="400"/>
      <c r="BI18" s="400"/>
      <c r="BJ18" s="400"/>
      <c r="BK18" s="400"/>
      <c r="BL18" s="400"/>
      <c r="BM18" s="401"/>
      <c r="BN18" s="419">
        <v>10770604</v>
      </c>
      <c r="BO18" s="420"/>
      <c r="BP18" s="420"/>
      <c r="BQ18" s="420"/>
      <c r="BR18" s="420"/>
      <c r="BS18" s="420"/>
      <c r="BT18" s="420"/>
      <c r="BU18" s="421"/>
      <c r="BV18" s="419">
        <v>10217278</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148</v>
      </c>
      <c r="C19" s="472"/>
      <c r="D19" s="472"/>
      <c r="E19" s="473"/>
      <c r="F19" s="473"/>
      <c r="G19" s="473"/>
      <c r="H19" s="473"/>
      <c r="I19" s="473"/>
      <c r="J19" s="473"/>
      <c r="K19" s="473"/>
      <c r="L19" s="479">
        <v>729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149</v>
      </c>
      <c r="AZ19" s="400"/>
      <c r="BA19" s="400"/>
      <c r="BB19" s="400"/>
      <c r="BC19" s="400"/>
      <c r="BD19" s="400"/>
      <c r="BE19" s="400"/>
      <c r="BF19" s="400"/>
      <c r="BG19" s="400"/>
      <c r="BH19" s="400"/>
      <c r="BI19" s="400"/>
      <c r="BJ19" s="400"/>
      <c r="BK19" s="400"/>
      <c r="BL19" s="400"/>
      <c r="BM19" s="401"/>
      <c r="BN19" s="419">
        <v>14811097</v>
      </c>
      <c r="BO19" s="420"/>
      <c r="BP19" s="420"/>
      <c r="BQ19" s="420"/>
      <c r="BR19" s="420"/>
      <c r="BS19" s="420"/>
      <c r="BT19" s="420"/>
      <c r="BU19" s="421"/>
      <c r="BV19" s="419">
        <v>14089373</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150</v>
      </c>
      <c r="C20" s="472"/>
      <c r="D20" s="472"/>
      <c r="E20" s="473"/>
      <c r="F20" s="473"/>
      <c r="G20" s="473"/>
      <c r="H20" s="473"/>
      <c r="I20" s="473"/>
      <c r="J20" s="473"/>
      <c r="K20" s="473"/>
      <c r="L20" s="479">
        <v>17251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151</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152</v>
      </c>
      <c r="C22" s="433"/>
      <c r="D22" s="434"/>
      <c r="E22" s="441" t="s">
        <v>1</v>
      </c>
      <c r="F22" s="442"/>
      <c r="G22" s="442"/>
      <c r="H22" s="442"/>
      <c r="I22" s="442"/>
      <c r="J22" s="442"/>
      <c r="K22" s="443"/>
      <c r="L22" s="441" t="s">
        <v>153</v>
      </c>
      <c r="M22" s="442"/>
      <c r="N22" s="442"/>
      <c r="O22" s="442"/>
      <c r="P22" s="443"/>
      <c r="Q22" s="447" t="s">
        <v>154</v>
      </c>
      <c r="R22" s="448"/>
      <c r="S22" s="448"/>
      <c r="T22" s="448"/>
      <c r="U22" s="448"/>
      <c r="V22" s="449"/>
      <c r="W22" s="453" t="s">
        <v>155</v>
      </c>
      <c r="X22" s="433"/>
      <c r="Y22" s="434"/>
      <c r="Z22" s="441" t="s">
        <v>1</v>
      </c>
      <c r="AA22" s="442"/>
      <c r="AB22" s="442"/>
      <c r="AC22" s="442"/>
      <c r="AD22" s="442"/>
      <c r="AE22" s="442"/>
      <c r="AF22" s="442"/>
      <c r="AG22" s="443"/>
      <c r="AH22" s="458" t="s">
        <v>156</v>
      </c>
      <c r="AI22" s="442"/>
      <c r="AJ22" s="442"/>
      <c r="AK22" s="442"/>
      <c r="AL22" s="443"/>
      <c r="AM22" s="458" t="s">
        <v>157</v>
      </c>
      <c r="AN22" s="459"/>
      <c r="AO22" s="459"/>
      <c r="AP22" s="459"/>
      <c r="AQ22" s="459"/>
      <c r="AR22" s="460"/>
      <c r="AS22" s="447" t="s">
        <v>154</v>
      </c>
      <c r="AT22" s="448"/>
      <c r="AU22" s="448"/>
      <c r="AV22" s="448"/>
      <c r="AW22" s="448"/>
      <c r="AX22" s="464"/>
      <c r="AY22" s="411" t="s">
        <v>158</v>
      </c>
      <c r="AZ22" s="412"/>
      <c r="BA22" s="412"/>
      <c r="BB22" s="412"/>
      <c r="BC22" s="412"/>
      <c r="BD22" s="412"/>
      <c r="BE22" s="412"/>
      <c r="BF22" s="412"/>
      <c r="BG22" s="412"/>
      <c r="BH22" s="412"/>
      <c r="BI22" s="412"/>
      <c r="BJ22" s="412"/>
      <c r="BK22" s="412"/>
      <c r="BL22" s="412"/>
      <c r="BM22" s="413"/>
      <c r="BN22" s="414">
        <v>10888431</v>
      </c>
      <c r="BO22" s="415"/>
      <c r="BP22" s="415"/>
      <c r="BQ22" s="415"/>
      <c r="BR22" s="415"/>
      <c r="BS22" s="415"/>
      <c r="BT22" s="415"/>
      <c r="BU22" s="416"/>
      <c r="BV22" s="414">
        <v>11367591</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159</v>
      </c>
      <c r="AZ23" s="400"/>
      <c r="BA23" s="400"/>
      <c r="BB23" s="400"/>
      <c r="BC23" s="400"/>
      <c r="BD23" s="400"/>
      <c r="BE23" s="400"/>
      <c r="BF23" s="400"/>
      <c r="BG23" s="400"/>
      <c r="BH23" s="400"/>
      <c r="BI23" s="400"/>
      <c r="BJ23" s="400"/>
      <c r="BK23" s="400"/>
      <c r="BL23" s="400"/>
      <c r="BM23" s="401"/>
      <c r="BN23" s="419">
        <v>8904693</v>
      </c>
      <c r="BO23" s="420"/>
      <c r="BP23" s="420"/>
      <c r="BQ23" s="420"/>
      <c r="BR23" s="420"/>
      <c r="BS23" s="420"/>
      <c r="BT23" s="420"/>
      <c r="BU23" s="421"/>
      <c r="BV23" s="419">
        <v>9105043</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160</v>
      </c>
      <c r="F24" s="393"/>
      <c r="G24" s="393"/>
      <c r="H24" s="393"/>
      <c r="I24" s="393"/>
      <c r="J24" s="393"/>
      <c r="K24" s="394"/>
      <c r="L24" s="395">
        <v>1</v>
      </c>
      <c r="M24" s="396"/>
      <c r="N24" s="396"/>
      <c r="O24" s="396"/>
      <c r="P24" s="397"/>
      <c r="Q24" s="395">
        <v>9500</v>
      </c>
      <c r="R24" s="396"/>
      <c r="S24" s="396"/>
      <c r="T24" s="396"/>
      <c r="U24" s="396"/>
      <c r="V24" s="397"/>
      <c r="W24" s="454"/>
      <c r="X24" s="436"/>
      <c r="Y24" s="437"/>
      <c r="Z24" s="392" t="s">
        <v>161</v>
      </c>
      <c r="AA24" s="393"/>
      <c r="AB24" s="393"/>
      <c r="AC24" s="393"/>
      <c r="AD24" s="393"/>
      <c r="AE24" s="393"/>
      <c r="AF24" s="393"/>
      <c r="AG24" s="394"/>
      <c r="AH24" s="395">
        <v>297</v>
      </c>
      <c r="AI24" s="396"/>
      <c r="AJ24" s="396"/>
      <c r="AK24" s="396"/>
      <c r="AL24" s="397"/>
      <c r="AM24" s="395">
        <v>847341</v>
      </c>
      <c r="AN24" s="396"/>
      <c r="AO24" s="396"/>
      <c r="AP24" s="396"/>
      <c r="AQ24" s="396"/>
      <c r="AR24" s="397"/>
      <c r="AS24" s="395">
        <v>2853</v>
      </c>
      <c r="AT24" s="396"/>
      <c r="AU24" s="396"/>
      <c r="AV24" s="396"/>
      <c r="AW24" s="396"/>
      <c r="AX24" s="398"/>
      <c r="AY24" s="386" t="s">
        <v>162</v>
      </c>
      <c r="AZ24" s="387"/>
      <c r="BA24" s="387"/>
      <c r="BB24" s="387"/>
      <c r="BC24" s="387"/>
      <c r="BD24" s="387"/>
      <c r="BE24" s="387"/>
      <c r="BF24" s="387"/>
      <c r="BG24" s="387"/>
      <c r="BH24" s="387"/>
      <c r="BI24" s="387"/>
      <c r="BJ24" s="387"/>
      <c r="BK24" s="387"/>
      <c r="BL24" s="387"/>
      <c r="BM24" s="388"/>
      <c r="BN24" s="419">
        <v>6201126</v>
      </c>
      <c r="BO24" s="420"/>
      <c r="BP24" s="420"/>
      <c r="BQ24" s="420"/>
      <c r="BR24" s="420"/>
      <c r="BS24" s="420"/>
      <c r="BT24" s="420"/>
      <c r="BU24" s="421"/>
      <c r="BV24" s="419">
        <v>6233395</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163</v>
      </c>
      <c r="F25" s="393"/>
      <c r="G25" s="393"/>
      <c r="H25" s="393"/>
      <c r="I25" s="393"/>
      <c r="J25" s="393"/>
      <c r="K25" s="394"/>
      <c r="L25" s="395">
        <v>1</v>
      </c>
      <c r="M25" s="396"/>
      <c r="N25" s="396"/>
      <c r="O25" s="396"/>
      <c r="P25" s="397"/>
      <c r="Q25" s="395">
        <v>7630</v>
      </c>
      <c r="R25" s="396"/>
      <c r="S25" s="396"/>
      <c r="T25" s="396"/>
      <c r="U25" s="396"/>
      <c r="V25" s="397"/>
      <c r="W25" s="454"/>
      <c r="X25" s="436"/>
      <c r="Y25" s="437"/>
      <c r="Z25" s="392" t="s">
        <v>164</v>
      </c>
      <c r="AA25" s="393"/>
      <c r="AB25" s="393"/>
      <c r="AC25" s="393"/>
      <c r="AD25" s="393"/>
      <c r="AE25" s="393"/>
      <c r="AF25" s="393"/>
      <c r="AG25" s="394"/>
      <c r="AH25" s="395" t="s">
        <v>121</v>
      </c>
      <c r="AI25" s="396"/>
      <c r="AJ25" s="396"/>
      <c r="AK25" s="396"/>
      <c r="AL25" s="397"/>
      <c r="AM25" s="395" t="s">
        <v>121</v>
      </c>
      <c r="AN25" s="396"/>
      <c r="AO25" s="396"/>
      <c r="AP25" s="396"/>
      <c r="AQ25" s="396"/>
      <c r="AR25" s="397"/>
      <c r="AS25" s="395" t="s">
        <v>121</v>
      </c>
      <c r="AT25" s="396"/>
      <c r="AU25" s="396"/>
      <c r="AV25" s="396"/>
      <c r="AW25" s="396"/>
      <c r="AX25" s="398"/>
      <c r="AY25" s="411" t="s">
        <v>165</v>
      </c>
      <c r="AZ25" s="412"/>
      <c r="BA25" s="412"/>
      <c r="BB25" s="412"/>
      <c r="BC25" s="412"/>
      <c r="BD25" s="412"/>
      <c r="BE25" s="412"/>
      <c r="BF25" s="412"/>
      <c r="BG25" s="412"/>
      <c r="BH25" s="412"/>
      <c r="BI25" s="412"/>
      <c r="BJ25" s="412"/>
      <c r="BK25" s="412"/>
      <c r="BL25" s="412"/>
      <c r="BM25" s="413"/>
      <c r="BN25" s="414">
        <v>2461736</v>
      </c>
      <c r="BO25" s="415"/>
      <c r="BP25" s="415"/>
      <c r="BQ25" s="415"/>
      <c r="BR25" s="415"/>
      <c r="BS25" s="415"/>
      <c r="BT25" s="415"/>
      <c r="BU25" s="416"/>
      <c r="BV25" s="414">
        <v>2976331</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166</v>
      </c>
      <c r="F26" s="393"/>
      <c r="G26" s="393"/>
      <c r="H26" s="393"/>
      <c r="I26" s="393"/>
      <c r="J26" s="393"/>
      <c r="K26" s="394"/>
      <c r="L26" s="395">
        <v>1</v>
      </c>
      <c r="M26" s="396"/>
      <c r="N26" s="396"/>
      <c r="O26" s="396"/>
      <c r="P26" s="397"/>
      <c r="Q26" s="395">
        <v>6640</v>
      </c>
      <c r="R26" s="396"/>
      <c r="S26" s="396"/>
      <c r="T26" s="396"/>
      <c r="U26" s="396"/>
      <c r="V26" s="397"/>
      <c r="W26" s="454"/>
      <c r="X26" s="436"/>
      <c r="Y26" s="437"/>
      <c r="Z26" s="392" t="s">
        <v>167</v>
      </c>
      <c r="AA26" s="430"/>
      <c r="AB26" s="430"/>
      <c r="AC26" s="430"/>
      <c r="AD26" s="430"/>
      <c r="AE26" s="430"/>
      <c r="AF26" s="430"/>
      <c r="AG26" s="431"/>
      <c r="AH26" s="395">
        <v>11</v>
      </c>
      <c r="AI26" s="396"/>
      <c r="AJ26" s="396"/>
      <c r="AK26" s="396"/>
      <c r="AL26" s="397"/>
      <c r="AM26" s="395">
        <v>33088</v>
      </c>
      <c r="AN26" s="396"/>
      <c r="AO26" s="396"/>
      <c r="AP26" s="396"/>
      <c r="AQ26" s="396"/>
      <c r="AR26" s="397"/>
      <c r="AS26" s="395">
        <v>3008</v>
      </c>
      <c r="AT26" s="396"/>
      <c r="AU26" s="396"/>
      <c r="AV26" s="396"/>
      <c r="AW26" s="396"/>
      <c r="AX26" s="398"/>
      <c r="AY26" s="428" t="s">
        <v>168</v>
      </c>
      <c r="AZ26" s="373"/>
      <c r="BA26" s="373"/>
      <c r="BB26" s="373"/>
      <c r="BC26" s="373"/>
      <c r="BD26" s="373"/>
      <c r="BE26" s="373"/>
      <c r="BF26" s="373"/>
      <c r="BG26" s="373"/>
      <c r="BH26" s="373"/>
      <c r="BI26" s="373"/>
      <c r="BJ26" s="373"/>
      <c r="BK26" s="373"/>
      <c r="BL26" s="373"/>
      <c r="BM26" s="429"/>
      <c r="BN26" s="419" t="s">
        <v>121</v>
      </c>
      <c r="BO26" s="420"/>
      <c r="BP26" s="420"/>
      <c r="BQ26" s="420"/>
      <c r="BR26" s="420"/>
      <c r="BS26" s="420"/>
      <c r="BT26" s="420"/>
      <c r="BU26" s="421"/>
      <c r="BV26" s="419" t="s">
        <v>121</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169</v>
      </c>
      <c r="F27" s="393"/>
      <c r="G27" s="393"/>
      <c r="H27" s="393"/>
      <c r="I27" s="393"/>
      <c r="J27" s="393"/>
      <c r="K27" s="394"/>
      <c r="L27" s="395">
        <v>1</v>
      </c>
      <c r="M27" s="396"/>
      <c r="N27" s="396"/>
      <c r="O27" s="396"/>
      <c r="P27" s="397"/>
      <c r="Q27" s="395">
        <v>4490</v>
      </c>
      <c r="R27" s="396"/>
      <c r="S27" s="396"/>
      <c r="T27" s="396"/>
      <c r="U27" s="396"/>
      <c r="V27" s="397"/>
      <c r="W27" s="454"/>
      <c r="X27" s="436"/>
      <c r="Y27" s="437"/>
      <c r="Z27" s="392" t="s">
        <v>170</v>
      </c>
      <c r="AA27" s="393"/>
      <c r="AB27" s="393"/>
      <c r="AC27" s="393"/>
      <c r="AD27" s="393"/>
      <c r="AE27" s="393"/>
      <c r="AF27" s="393"/>
      <c r="AG27" s="394"/>
      <c r="AH27" s="395">
        <v>1</v>
      </c>
      <c r="AI27" s="396"/>
      <c r="AJ27" s="396"/>
      <c r="AK27" s="396"/>
      <c r="AL27" s="397"/>
      <c r="AM27" s="395" t="s">
        <v>171</v>
      </c>
      <c r="AN27" s="396"/>
      <c r="AO27" s="396"/>
      <c r="AP27" s="396"/>
      <c r="AQ27" s="396"/>
      <c r="AR27" s="397"/>
      <c r="AS27" s="395" t="s">
        <v>171</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378000</v>
      </c>
      <c r="BO27" s="423"/>
      <c r="BP27" s="423"/>
      <c r="BQ27" s="423"/>
      <c r="BR27" s="423"/>
      <c r="BS27" s="423"/>
      <c r="BT27" s="423"/>
      <c r="BU27" s="424"/>
      <c r="BV27" s="422">
        <v>378000</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3850</v>
      </c>
      <c r="R28" s="396"/>
      <c r="S28" s="396"/>
      <c r="T28" s="396"/>
      <c r="U28" s="396"/>
      <c r="V28" s="397"/>
      <c r="W28" s="454"/>
      <c r="X28" s="436"/>
      <c r="Y28" s="437"/>
      <c r="Z28" s="392" t="s">
        <v>174</v>
      </c>
      <c r="AA28" s="393"/>
      <c r="AB28" s="393"/>
      <c r="AC28" s="393"/>
      <c r="AD28" s="393"/>
      <c r="AE28" s="393"/>
      <c r="AF28" s="393"/>
      <c r="AG28" s="394"/>
      <c r="AH28" s="395" t="s">
        <v>121</v>
      </c>
      <c r="AI28" s="396"/>
      <c r="AJ28" s="396"/>
      <c r="AK28" s="396"/>
      <c r="AL28" s="397"/>
      <c r="AM28" s="395" t="s">
        <v>121</v>
      </c>
      <c r="AN28" s="396"/>
      <c r="AO28" s="396"/>
      <c r="AP28" s="396"/>
      <c r="AQ28" s="396"/>
      <c r="AR28" s="397"/>
      <c r="AS28" s="395" t="s">
        <v>121</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3603726</v>
      </c>
      <c r="BO28" s="415"/>
      <c r="BP28" s="415"/>
      <c r="BQ28" s="415"/>
      <c r="BR28" s="415"/>
      <c r="BS28" s="415"/>
      <c r="BT28" s="415"/>
      <c r="BU28" s="416"/>
      <c r="BV28" s="414">
        <v>3779882</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16</v>
      </c>
      <c r="M29" s="396"/>
      <c r="N29" s="396"/>
      <c r="O29" s="396"/>
      <c r="P29" s="397"/>
      <c r="Q29" s="395">
        <v>3630</v>
      </c>
      <c r="R29" s="396"/>
      <c r="S29" s="396"/>
      <c r="T29" s="396"/>
      <c r="U29" s="396"/>
      <c r="V29" s="397"/>
      <c r="W29" s="455"/>
      <c r="X29" s="456"/>
      <c r="Y29" s="457"/>
      <c r="Z29" s="392" t="s">
        <v>177</v>
      </c>
      <c r="AA29" s="393"/>
      <c r="AB29" s="393"/>
      <c r="AC29" s="393"/>
      <c r="AD29" s="393"/>
      <c r="AE29" s="393"/>
      <c r="AF29" s="393"/>
      <c r="AG29" s="394"/>
      <c r="AH29" s="395">
        <v>298</v>
      </c>
      <c r="AI29" s="396"/>
      <c r="AJ29" s="396"/>
      <c r="AK29" s="396"/>
      <c r="AL29" s="397"/>
      <c r="AM29" s="395">
        <v>851836</v>
      </c>
      <c r="AN29" s="396"/>
      <c r="AO29" s="396"/>
      <c r="AP29" s="396"/>
      <c r="AQ29" s="396"/>
      <c r="AR29" s="397"/>
      <c r="AS29" s="395">
        <v>2859</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655744</v>
      </c>
      <c r="BO29" s="420"/>
      <c r="BP29" s="420"/>
      <c r="BQ29" s="420"/>
      <c r="BR29" s="420"/>
      <c r="BS29" s="420"/>
      <c r="BT29" s="420"/>
      <c r="BU29" s="421"/>
      <c r="BV29" s="419">
        <v>654678</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96.2</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6178806</v>
      </c>
      <c r="BO30" s="423"/>
      <c r="BP30" s="423"/>
      <c r="BQ30" s="423"/>
      <c r="BR30" s="423"/>
      <c r="BS30" s="423"/>
      <c r="BT30" s="423"/>
      <c r="BU30" s="424"/>
      <c r="BV30" s="422">
        <v>5710691</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矢野目西地区土地区画整理事業特別会計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亘理名取共立衛生処理組合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株式会社エフエムいわぬま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宮城県市町村職員退職手当組合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特定公共下水道事業会計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宮城県市町村非常勤消防団員補償報償組合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亘理地区行政事務組合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宮城県市町村自治振興センター</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宮城県後期高齢者医療広域連合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宮城県後期高齢者医療事業会計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Ej0rt8E0UCD3nCCgr4cpD0xGZIYemvMAzzFCCTy67HK+aatdjB4ogHYKQFHkBISlms+V6v/ZD7txePzaePq2Pw==" saltValue="klbqgVOW83Zl9NxyQQ1v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4" t="s">
        <v>537</v>
      </c>
      <c r="D34" s="1154"/>
      <c r="E34" s="1155"/>
      <c r="F34" s="32">
        <v>10.83</v>
      </c>
      <c r="G34" s="33">
        <v>11.8</v>
      </c>
      <c r="H34" s="33">
        <v>13.92</v>
      </c>
      <c r="I34" s="33">
        <v>14.78</v>
      </c>
      <c r="J34" s="34">
        <v>15.86</v>
      </c>
      <c r="K34" s="22"/>
      <c r="L34" s="22"/>
      <c r="M34" s="22"/>
      <c r="N34" s="22"/>
      <c r="O34" s="22"/>
      <c r="P34" s="22"/>
    </row>
    <row r="35" spans="1:16" ht="39" customHeight="1" x14ac:dyDescent="0.15">
      <c r="A35" s="22"/>
      <c r="B35" s="35"/>
      <c r="C35" s="1148" t="s">
        <v>538</v>
      </c>
      <c r="D35" s="1149"/>
      <c r="E35" s="1150"/>
      <c r="F35" s="36">
        <v>4.42</v>
      </c>
      <c r="G35" s="37">
        <v>3.78</v>
      </c>
      <c r="H35" s="37">
        <v>6.31</v>
      </c>
      <c r="I35" s="37">
        <v>8.82</v>
      </c>
      <c r="J35" s="38">
        <v>11.81</v>
      </c>
      <c r="K35" s="22"/>
      <c r="L35" s="22"/>
      <c r="M35" s="22"/>
      <c r="N35" s="22"/>
      <c r="O35" s="22"/>
      <c r="P35" s="22"/>
    </row>
    <row r="36" spans="1:16" ht="39" customHeight="1" x14ac:dyDescent="0.15">
      <c r="A36" s="22"/>
      <c r="B36" s="35"/>
      <c r="C36" s="1148" t="s">
        <v>539</v>
      </c>
      <c r="D36" s="1149"/>
      <c r="E36" s="1150"/>
      <c r="F36" s="36">
        <v>15.61</v>
      </c>
      <c r="G36" s="37">
        <v>13.88</v>
      </c>
      <c r="H36" s="37">
        <v>13.57</v>
      </c>
      <c r="I36" s="37">
        <v>10.54</v>
      </c>
      <c r="J36" s="38">
        <v>10.79</v>
      </c>
      <c r="K36" s="22"/>
      <c r="L36" s="22"/>
      <c r="M36" s="22"/>
      <c r="N36" s="22"/>
      <c r="O36" s="22"/>
      <c r="P36" s="22"/>
    </row>
    <row r="37" spans="1:16" ht="39" customHeight="1" x14ac:dyDescent="0.15">
      <c r="A37" s="22"/>
      <c r="B37" s="35"/>
      <c r="C37" s="1148" t="s">
        <v>540</v>
      </c>
      <c r="D37" s="1149"/>
      <c r="E37" s="1150"/>
      <c r="F37" s="36">
        <v>9.0299999999999994</v>
      </c>
      <c r="G37" s="37">
        <v>9.2200000000000006</v>
      </c>
      <c r="H37" s="37">
        <v>9.58</v>
      </c>
      <c r="I37" s="37">
        <v>9.74</v>
      </c>
      <c r="J37" s="38">
        <v>9.77</v>
      </c>
      <c r="K37" s="22"/>
      <c r="L37" s="22"/>
      <c r="M37" s="22"/>
      <c r="N37" s="22"/>
      <c r="O37" s="22"/>
      <c r="P37" s="22"/>
    </row>
    <row r="38" spans="1:16" ht="39" customHeight="1" x14ac:dyDescent="0.15">
      <c r="A38" s="22"/>
      <c r="B38" s="35"/>
      <c r="C38" s="1148" t="s">
        <v>541</v>
      </c>
      <c r="D38" s="1149"/>
      <c r="E38" s="1150"/>
      <c r="F38" s="36">
        <v>2</v>
      </c>
      <c r="G38" s="37">
        <v>1.48</v>
      </c>
      <c r="H38" s="37">
        <v>1.64</v>
      </c>
      <c r="I38" s="37">
        <v>1.8</v>
      </c>
      <c r="J38" s="38">
        <v>2.46</v>
      </c>
      <c r="K38" s="22"/>
      <c r="L38" s="22"/>
      <c r="M38" s="22"/>
      <c r="N38" s="22"/>
      <c r="O38" s="22"/>
      <c r="P38" s="22"/>
    </row>
    <row r="39" spans="1:16" ht="39" customHeight="1" x14ac:dyDescent="0.15">
      <c r="A39" s="22"/>
      <c r="B39" s="35"/>
      <c r="C39" s="1148" t="s">
        <v>542</v>
      </c>
      <c r="D39" s="1149"/>
      <c r="E39" s="1150"/>
      <c r="F39" s="36">
        <v>3.83</v>
      </c>
      <c r="G39" s="37">
        <v>3.48</v>
      </c>
      <c r="H39" s="37">
        <v>1.43</v>
      </c>
      <c r="I39" s="37">
        <v>1.35</v>
      </c>
      <c r="J39" s="38">
        <v>0.56999999999999995</v>
      </c>
      <c r="K39" s="22"/>
      <c r="L39" s="22"/>
      <c r="M39" s="22"/>
      <c r="N39" s="22"/>
      <c r="O39" s="22"/>
      <c r="P39" s="22"/>
    </row>
    <row r="40" spans="1:16" ht="39" customHeight="1" x14ac:dyDescent="0.15">
      <c r="A40" s="22"/>
      <c r="B40" s="35"/>
      <c r="C40" s="1148" t="s">
        <v>543</v>
      </c>
      <c r="D40" s="1149"/>
      <c r="E40" s="1150"/>
      <c r="F40" s="36">
        <v>1.3</v>
      </c>
      <c r="G40" s="37">
        <v>0.93</v>
      </c>
      <c r="H40" s="37">
        <v>1.42</v>
      </c>
      <c r="I40" s="37">
        <v>1.02</v>
      </c>
      <c r="J40" s="38">
        <v>0.44</v>
      </c>
      <c r="K40" s="22"/>
      <c r="L40" s="22"/>
      <c r="M40" s="22"/>
      <c r="N40" s="22"/>
      <c r="O40" s="22"/>
      <c r="P40" s="22"/>
    </row>
    <row r="41" spans="1:16" ht="39" customHeight="1" x14ac:dyDescent="0.15">
      <c r="A41" s="22"/>
      <c r="B41" s="35"/>
      <c r="C41" s="1148" t="s">
        <v>544</v>
      </c>
      <c r="D41" s="1149"/>
      <c r="E41" s="1150"/>
      <c r="F41" s="36">
        <v>0.09</v>
      </c>
      <c r="G41" s="37">
        <v>0.12</v>
      </c>
      <c r="H41" s="37">
        <v>0.1</v>
      </c>
      <c r="I41" s="37">
        <v>0.14000000000000001</v>
      </c>
      <c r="J41" s="38">
        <v>0.08</v>
      </c>
      <c r="K41" s="22"/>
      <c r="L41" s="22"/>
      <c r="M41" s="22"/>
      <c r="N41" s="22"/>
      <c r="O41" s="22"/>
      <c r="P41" s="22"/>
    </row>
    <row r="42" spans="1:16" ht="39" customHeight="1" x14ac:dyDescent="0.15">
      <c r="A42" s="22"/>
      <c r="B42" s="39"/>
      <c r="C42" s="1148" t="s">
        <v>545</v>
      </c>
      <c r="D42" s="1149"/>
      <c r="E42" s="1150"/>
      <c r="F42" s="36" t="s">
        <v>489</v>
      </c>
      <c r="G42" s="37" t="s">
        <v>489</v>
      </c>
      <c r="H42" s="37" t="s">
        <v>489</v>
      </c>
      <c r="I42" s="37" t="s">
        <v>489</v>
      </c>
      <c r="J42" s="38" t="s">
        <v>489</v>
      </c>
      <c r="K42" s="22"/>
      <c r="L42" s="22"/>
      <c r="M42" s="22"/>
      <c r="N42" s="22"/>
      <c r="O42" s="22"/>
      <c r="P42" s="22"/>
    </row>
    <row r="43" spans="1:16" ht="39" customHeight="1" thickBot="1" x14ac:dyDescent="0.2">
      <c r="A43" s="22"/>
      <c r="B43" s="40"/>
      <c r="C43" s="1151" t="s">
        <v>546</v>
      </c>
      <c r="D43" s="1152"/>
      <c r="E43" s="1153"/>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hhhzN/TbCOGDh/wK0CG/fwkbgpafYjrGBHI+ahqXynSgnEGXeiLuDho/r3zXgi7NDG7HAEAPr93UjJbuDxy1Q==" saltValue="DMO7uV37jq3kfzPI/D/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1086</v>
      </c>
      <c r="L45" s="60">
        <v>1025</v>
      </c>
      <c r="M45" s="60">
        <v>1077</v>
      </c>
      <c r="N45" s="60">
        <v>1161</v>
      </c>
      <c r="O45" s="61">
        <v>1216</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489</v>
      </c>
      <c r="L46" s="64" t="s">
        <v>489</v>
      </c>
      <c r="M46" s="64" t="s">
        <v>489</v>
      </c>
      <c r="N46" s="64" t="s">
        <v>489</v>
      </c>
      <c r="O46" s="65" t="s">
        <v>489</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489</v>
      </c>
      <c r="L47" s="64" t="s">
        <v>489</v>
      </c>
      <c r="M47" s="64" t="s">
        <v>489</v>
      </c>
      <c r="N47" s="64" t="s">
        <v>489</v>
      </c>
      <c r="O47" s="65" t="s">
        <v>489</v>
      </c>
      <c r="P47" s="48"/>
      <c r="Q47" s="48"/>
      <c r="R47" s="48"/>
      <c r="S47" s="48"/>
      <c r="T47" s="48"/>
      <c r="U47" s="48"/>
    </row>
    <row r="48" spans="1:21" ht="30.75" customHeight="1" x14ac:dyDescent="0.15">
      <c r="A48" s="48"/>
      <c r="B48" s="1181"/>
      <c r="C48" s="1182"/>
      <c r="D48" s="62"/>
      <c r="E48" s="1158" t="s">
        <v>13</v>
      </c>
      <c r="F48" s="1158"/>
      <c r="G48" s="1158"/>
      <c r="H48" s="1158"/>
      <c r="I48" s="1158"/>
      <c r="J48" s="1159"/>
      <c r="K48" s="63">
        <v>181</v>
      </c>
      <c r="L48" s="64">
        <v>153</v>
      </c>
      <c r="M48" s="64">
        <v>135</v>
      </c>
      <c r="N48" s="64">
        <v>159</v>
      </c>
      <c r="O48" s="65">
        <v>139</v>
      </c>
      <c r="P48" s="48"/>
      <c r="Q48" s="48"/>
      <c r="R48" s="48"/>
      <c r="S48" s="48"/>
      <c r="T48" s="48"/>
      <c r="U48" s="48"/>
    </row>
    <row r="49" spans="1:21" ht="30.75" customHeight="1" x14ac:dyDescent="0.15">
      <c r="A49" s="48"/>
      <c r="B49" s="1181"/>
      <c r="C49" s="1182"/>
      <c r="D49" s="62"/>
      <c r="E49" s="1158" t="s">
        <v>14</v>
      </c>
      <c r="F49" s="1158"/>
      <c r="G49" s="1158"/>
      <c r="H49" s="1158"/>
      <c r="I49" s="1158"/>
      <c r="J49" s="1159"/>
      <c r="K49" s="63">
        <v>36</v>
      </c>
      <c r="L49" s="64">
        <v>73</v>
      </c>
      <c r="M49" s="64">
        <v>80</v>
      </c>
      <c r="N49" s="64">
        <v>81</v>
      </c>
      <c r="O49" s="65">
        <v>80</v>
      </c>
      <c r="P49" s="48"/>
      <c r="Q49" s="48"/>
      <c r="R49" s="48"/>
      <c r="S49" s="48"/>
      <c r="T49" s="48"/>
      <c r="U49" s="48"/>
    </row>
    <row r="50" spans="1:21" ht="30.75" customHeight="1" x14ac:dyDescent="0.15">
      <c r="A50" s="48"/>
      <c r="B50" s="1181"/>
      <c r="C50" s="1182"/>
      <c r="D50" s="62"/>
      <c r="E50" s="1158" t="s">
        <v>15</v>
      </c>
      <c r="F50" s="1158"/>
      <c r="G50" s="1158"/>
      <c r="H50" s="1158"/>
      <c r="I50" s="1158"/>
      <c r="J50" s="1159"/>
      <c r="K50" s="63">
        <v>0</v>
      </c>
      <c r="L50" s="64">
        <v>0</v>
      </c>
      <c r="M50" s="64">
        <v>0</v>
      </c>
      <c r="N50" s="64" t="s">
        <v>489</v>
      </c>
      <c r="O50" s="65" t="s">
        <v>489</v>
      </c>
      <c r="P50" s="48"/>
      <c r="Q50" s="48"/>
      <c r="R50" s="48"/>
      <c r="S50" s="48"/>
      <c r="T50" s="48"/>
      <c r="U50" s="48"/>
    </row>
    <row r="51" spans="1:21" ht="30.75" customHeight="1" x14ac:dyDescent="0.15">
      <c r="A51" s="48"/>
      <c r="B51" s="1183"/>
      <c r="C51" s="1184"/>
      <c r="D51" s="66"/>
      <c r="E51" s="1158" t="s">
        <v>16</v>
      </c>
      <c r="F51" s="1158"/>
      <c r="G51" s="1158"/>
      <c r="H51" s="1158"/>
      <c r="I51" s="1158"/>
      <c r="J51" s="1159"/>
      <c r="K51" s="63" t="s">
        <v>489</v>
      </c>
      <c r="L51" s="64" t="s">
        <v>489</v>
      </c>
      <c r="M51" s="64" t="s">
        <v>489</v>
      </c>
      <c r="N51" s="64" t="s">
        <v>489</v>
      </c>
      <c r="O51" s="65" t="s">
        <v>489</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1425</v>
      </c>
      <c r="L52" s="64">
        <v>1361</v>
      </c>
      <c r="M52" s="64">
        <v>1328</v>
      </c>
      <c r="N52" s="64">
        <v>1396</v>
      </c>
      <c r="O52" s="65">
        <v>1315</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-122</v>
      </c>
      <c r="L53" s="69">
        <v>-110</v>
      </c>
      <c r="M53" s="69">
        <v>-36</v>
      </c>
      <c r="N53" s="69">
        <v>5</v>
      </c>
      <c r="O53" s="70">
        <v>120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4" t="s">
        <v>24</v>
      </c>
      <c r="C58" s="1165"/>
      <c r="D58" s="1170" t="s">
        <v>25</v>
      </c>
      <c r="E58" s="1171"/>
      <c r="F58" s="1171"/>
      <c r="G58" s="1171"/>
      <c r="H58" s="1171"/>
      <c r="I58" s="1171"/>
      <c r="J58" s="1172"/>
      <c r="K58" s="83"/>
      <c r="L58" s="84"/>
      <c r="M58" s="84"/>
      <c r="N58" s="84"/>
      <c r="O58" s="85"/>
    </row>
    <row r="59" spans="1:21" ht="31.5" customHeight="1" x14ac:dyDescent="0.15">
      <c r="B59" s="1166"/>
      <c r="C59" s="1167"/>
      <c r="D59" s="1173" t="s">
        <v>26</v>
      </c>
      <c r="E59" s="1174"/>
      <c r="F59" s="1174"/>
      <c r="G59" s="1174"/>
      <c r="H59" s="1174"/>
      <c r="I59" s="1174"/>
      <c r="J59" s="1175"/>
      <c r="K59" s="86"/>
      <c r="L59" s="87"/>
      <c r="M59" s="87"/>
      <c r="N59" s="87"/>
      <c r="O59" s="88"/>
    </row>
    <row r="60" spans="1:21" ht="31.5" customHeight="1" thickBot="1" x14ac:dyDescent="0.2">
      <c r="B60" s="1168"/>
      <c r="C60" s="1169"/>
      <c r="D60" s="1176" t="s">
        <v>27</v>
      </c>
      <c r="E60" s="1177"/>
      <c r="F60" s="1177"/>
      <c r="G60" s="1177"/>
      <c r="H60" s="1177"/>
      <c r="I60" s="1177"/>
      <c r="J60" s="117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HCMGbtzQ56yUUcU+h4crRPwdY+22sO6PZjO9nQrvjOtPQjmRV556MysNZrEbyAjB5D66Zr3zJlH89QLA6BUSg==" saltValue="8uvZK8zpOTjtwuyexuH2q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9" t="s">
        <v>30</v>
      </c>
      <c r="C41" s="1200"/>
      <c r="D41" s="105"/>
      <c r="E41" s="1201" t="s">
        <v>31</v>
      </c>
      <c r="F41" s="1201"/>
      <c r="G41" s="1201"/>
      <c r="H41" s="1202"/>
      <c r="I41" s="343">
        <v>12099</v>
      </c>
      <c r="J41" s="344">
        <v>12518</v>
      </c>
      <c r="K41" s="344">
        <v>12160</v>
      </c>
      <c r="L41" s="344">
        <v>11368</v>
      </c>
      <c r="M41" s="345">
        <v>10888</v>
      </c>
    </row>
    <row r="42" spans="2:13" ht="27.75" customHeight="1" x14ac:dyDescent="0.15">
      <c r="B42" s="1189"/>
      <c r="C42" s="1190"/>
      <c r="D42" s="106"/>
      <c r="E42" s="1193" t="s">
        <v>32</v>
      </c>
      <c r="F42" s="1193"/>
      <c r="G42" s="1193"/>
      <c r="H42" s="1194"/>
      <c r="I42" s="346" t="s">
        <v>489</v>
      </c>
      <c r="J42" s="347" t="s">
        <v>489</v>
      </c>
      <c r="K42" s="347" t="s">
        <v>489</v>
      </c>
      <c r="L42" s="347" t="s">
        <v>489</v>
      </c>
      <c r="M42" s="348" t="s">
        <v>489</v>
      </c>
    </row>
    <row r="43" spans="2:13" ht="27.75" customHeight="1" x14ac:dyDescent="0.15">
      <c r="B43" s="1189"/>
      <c r="C43" s="1190"/>
      <c r="D43" s="106"/>
      <c r="E43" s="1193" t="s">
        <v>33</v>
      </c>
      <c r="F43" s="1193"/>
      <c r="G43" s="1193"/>
      <c r="H43" s="1194"/>
      <c r="I43" s="346">
        <v>2404</v>
      </c>
      <c r="J43" s="347">
        <v>1233</v>
      </c>
      <c r="K43" s="347">
        <v>1226</v>
      </c>
      <c r="L43" s="347">
        <v>1286</v>
      </c>
      <c r="M43" s="348">
        <v>1388</v>
      </c>
    </row>
    <row r="44" spans="2:13" ht="27.75" customHeight="1" x14ac:dyDescent="0.15">
      <c r="B44" s="1189"/>
      <c r="C44" s="1190"/>
      <c r="D44" s="106"/>
      <c r="E44" s="1193" t="s">
        <v>34</v>
      </c>
      <c r="F44" s="1193"/>
      <c r="G44" s="1193"/>
      <c r="H44" s="1194"/>
      <c r="I44" s="346">
        <v>534</v>
      </c>
      <c r="J44" s="347">
        <v>474</v>
      </c>
      <c r="K44" s="347">
        <v>278</v>
      </c>
      <c r="L44" s="347">
        <v>342</v>
      </c>
      <c r="M44" s="348">
        <v>276</v>
      </c>
    </row>
    <row r="45" spans="2:13" ht="27.75" customHeight="1" x14ac:dyDescent="0.15">
      <c r="B45" s="1189"/>
      <c r="C45" s="1190"/>
      <c r="D45" s="106"/>
      <c r="E45" s="1193" t="s">
        <v>35</v>
      </c>
      <c r="F45" s="1193"/>
      <c r="G45" s="1193"/>
      <c r="H45" s="1194"/>
      <c r="I45" s="346">
        <v>1509</v>
      </c>
      <c r="J45" s="347">
        <v>1474</v>
      </c>
      <c r="K45" s="347">
        <v>1382</v>
      </c>
      <c r="L45" s="347">
        <v>1303</v>
      </c>
      <c r="M45" s="348">
        <v>1250</v>
      </c>
    </row>
    <row r="46" spans="2:13" ht="27.75" customHeight="1" x14ac:dyDescent="0.15">
      <c r="B46" s="1189"/>
      <c r="C46" s="1190"/>
      <c r="D46" s="107"/>
      <c r="E46" s="1193" t="s">
        <v>36</v>
      </c>
      <c r="F46" s="1193"/>
      <c r="G46" s="1193"/>
      <c r="H46" s="1194"/>
      <c r="I46" s="346" t="s">
        <v>489</v>
      </c>
      <c r="J46" s="347" t="s">
        <v>489</v>
      </c>
      <c r="K46" s="347">
        <v>6</v>
      </c>
      <c r="L46" s="347">
        <v>10</v>
      </c>
      <c r="M46" s="348">
        <v>1</v>
      </c>
    </row>
    <row r="47" spans="2:13" ht="27.75" customHeight="1" x14ac:dyDescent="0.15">
      <c r="B47" s="1189"/>
      <c r="C47" s="1190"/>
      <c r="D47" s="108"/>
      <c r="E47" s="1203" t="s">
        <v>37</v>
      </c>
      <c r="F47" s="1204"/>
      <c r="G47" s="1204"/>
      <c r="H47" s="1205"/>
      <c r="I47" s="346" t="s">
        <v>489</v>
      </c>
      <c r="J47" s="347" t="s">
        <v>489</v>
      </c>
      <c r="K47" s="347" t="s">
        <v>489</v>
      </c>
      <c r="L47" s="347" t="s">
        <v>489</v>
      </c>
      <c r="M47" s="348" t="s">
        <v>489</v>
      </c>
    </row>
    <row r="48" spans="2:13" ht="27.75" customHeight="1" x14ac:dyDescent="0.15">
      <c r="B48" s="1189"/>
      <c r="C48" s="1190"/>
      <c r="D48" s="106"/>
      <c r="E48" s="1193" t="s">
        <v>38</v>
      </c>
      <c r="F48" s="1193"/>
      <c r="G48" s="1193"/>
      <c r="H48" s="1194"/>
      <c r="I48" s="346" t="s">
        <v>489</v>
      </c>
      <c r="J48" s="347" t="s">
        <v>489</v>
      </c>
      <c r="K48" s="347" t="s">
        <v>489</v>
      </c>
      <c r="L48" s="347" t="s">
        <v>489</v>
      </c>
      <c r="M48" s="348" t="s">
        <v>489</v>
      </c>
    </row>
    <row r="49" spans="2:13" ht="27.75" customHeight="1" x14ac:dyDescent="0.15">
      <c r="B49" s="1191"/>
      <c r="C49" s="1192"/>
      <c r="D49" s="106"/>
      <c r="E49" s="1193" t="s">
        <v>39</v>
      </c>
      <c r="F49" s="1193"/>
      <c r="G49" s="1193"/>
      <c r="H49" s="1194"/>
      <c r="I49" s="346" t="s">
        <v>489</v>
      </c>
      <c r="J49" s="347" t="s">
        <v>489</v>
      </c>
      <c r="K49" s="347" t="s">
        <v>489</v>
      </c>
      <c r="L49" s="347" t="s">
        <v>489</v>
      </c>
      <c r="M49" s="348" t="s">
        <v>489</v>
      </c>
    </row>
    <row r="50" spans="2:13" ht="27.75" customHeight="1" x14ac:dyDescent="0.15">
      <c r="B50" s="1187" t="s">
        <v>40</v>
      </c>
      <c r="C50" s="1188"/>
      <c r="D50" s="109"/>
      <c r="E50" s="1193" t="s">
        <v>41</v>
      </c>
      <c r="F50" s="1193"/>
      <c r="G50" s="1193"/>
      <c r="H50" s="1194"/>
      <c r="I50" s="346">
        <v>11153</v>
      </c>
      <c r="J50" s="347">
        <v>10989</v>
      </c>
      <c r="K50" s="347">
        <v>11247</v>
      </c>
      <c r="L50" s="347">
        <v>11026</v>
      </c>
      <c r="M50" s="348">
        <v>11316</v>
      </c>
    </row>
    <row r="51" spans="2:13" ht="27.75" customHeight="1" x14ac:dyDescent="0.15">
      <c r="B51" s="1189"/>
      <c r="C51" s="1190"/>
      <c r="D51" s="106"/>
      <c r="E51" s="1193" t="s">
        <v>42</v>
      </c>
      <c r="F51" s="1193"/>
      <c r="G51" s="1193"/>
      <c r="H51" s="1194"/>
      <c r="I51" s="346">
        <v>3172</v>
      </c>
      <c r="J51" s="347">
        <v>2399</v>
      </c>
      <c r="K51" s="347">
        <v>2357</v>
      </c>
      <c r="L51" s="347">
        <v>2269</v>
      </c>
      <c r="M51" s="348">
        <v>2245</v>
      </c>
    </row>
    <row r="52" spans="2:13" ht="27.75" customHeight="1" x14ac:dyDescent="0.15">
      <c r="B52" s="1191"/>
      <c r="C52" s="1192"/>
      <c r="D52" s="106"/>
      <c r="E52" s="1193" t="s">
        <v>43</v>
      </c>
      <c r="F52" s="1193"/>
      <c r="G52" s="1193"/>
      <c r="H52" s="1194"/>
      <c r="I52" s="346">
        <v>12826</v>
      </c>
      <c r="J52" s="347">
        <v>12756</v>
      </c>
      <c r="K52" s="347">
        <v>12179</v>
      </c>
      <c r="L52" s="347">
        <v>11664</v>
      </c>
      <c r="M52" s="348">
        <v>11257</v>
      </c>
    </row>
    <row r="53" spans="2:13" ht="27.75" customHeight="1" thickBot="1" x14ac:dyDescent="0.2">
      <c r="B53" s="1195" t="s">
        <v>19</v>
      </c>
      <c r="C53" s="1196"/>
      <c r="D53" s="110"/>
      <c r="E53" s="1197" t="s">
        <v>44</v>
      </c>
      <c r="F53" s="1197"/>
      <c r="G53" s="1197"/>
      <c r="H53" s="1198"/>
      <c r="I53" s="349">
        <v>-10605</v>
      </c>
      <c r="J53" s="350">
        <v>-10445</v>
      </c>
      <c r="K53" s="350">
        <v>-10732</v>
      </c>
      <c r="L53" s="350">
        <v>-10650</v>
      </c>
      <c r="M53" s="351">
        <v>-11015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I9RBgO6dlo6n8If147MmGiYTNLsoR7SDQ3v9Uww52I32UazK8fI+VWKh74BHsh5W/z4EzhhMMt1X2qBJh8xpw==" saltValue="nxsJmSMfr3pd2ZdEkP/n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4" t="s">
        <v>46</v>
      </c>
      <c r="D55" s="1214"/>
      <c r="E55" s="1215"/>
      <c r="F55" s="352">
        <v>4084</v>
      </c>
      <c r="G55" s="352">
        <v>3780</v>
      </c>
      <c r="H55" s="353">
        <v>3604</v>
      </c>
    </row>
    <row r="56" spans="2:8" ht="52.5" customHeight="1" x14ac:dyDescent="0.15">
      <c r="B56" s="122"/>
      <c r="C56" s="1216" t="s">
        <v>47</v>
      </c>
      <c r="D56" s="1216"/>
      <c r="E56" s="1217"/>
      <c r="F56" s="354">
        <v>654</v>
      </c>
      <c r="G56" s="354">
        <v>655</v>
      </c>
      <c r="H56" s="355">
        <v>656</v>
      </c>
    </row>
    <row r="57" spans="2:8" ht="53.25" customHeight="1" x14ac:dyDescent="0.15">
      <c r="B57" s="122"/>
      <c r="C57" s="1218" t="s">
        <v>48</v>
      </c>
      <c r="D57" s="1218"/>
      <c r="E57" s="1219"/>
      <c r="F57" s="356">
        <v>5606</v>
      </c>
      <c r="G57" s="356">
        <v>5711</v>
      </c>
      <c r="H57" s="357">
        <v>6179</v>
      </c>
    </row>
    <row r="58" spans="2:8" ht="45.75" customHeight="1" x14ac:dyDescent="0.15">
      <c r="B58" s="123"/>
      <c r="C58" s="1206" t="s">
        <v>562</v>
      </c>
      <c r="D58" s="1207"/>
      <c r="E58" s="1208"/>
      <c r="F58" s="358">
        <v>3967</v>
      </c>
      <c r="G58" s="358">
        <v>4159</v>
      </c>
      <c r="H58" s="359">
        <v>4330</v>
      </c>
    </row>
    <row r="59" spans="2:8" ht="45.75" customHeight="1" x14ac:dyDescent="0.15">
      <c r="B59" s="123"/>
      <c r="C59" s="1206" t="s">
        <v>563</v>
      </c>
      <c r="D59" s="1207"/>
      <c r="E59" s="1208"/>
      <c r="F59" s="358">
        <v>307</v>
      </c>
      <c r="G59" s="358">
        <v>272</v>
      </c>
      <c r="H59" s="359">
        <v>619</v>
      </c>
    </row>
    <row r="60" spans="2:8" ht="45.75" customHeight="1" x14ac:dyDescent="0.15">
      <c r="B60" s="123"/>
      <c r="C60" s="1206" t="s">
        <v>564</v>
      </c>
      <c r="D60" s="1207"/>
      <c r="E60" s="1208"/>
      <c r="F60" s="358">
        <v>643</v>
      </c>
      <c r="G60" s="358">
        <v>602</v>
      </c>
      <c r="H60" s="359">
        <v>591</v>
      </c>
    </row>
    <row r="61" spans="2:8" ht="45.75" customHeight="1" x14ac:dyDescent="0.15">
      <c r="B61" s="123"/>
      <c r="C61" s="1206" t="s">
        <v>565</v>
      </c>
      <c r="D61" s="1207"/>
      <c r="E61" s="1208"/>
      <c r="F61" s="358">
        <v>306</v>
      </c>
      <c r="G61" s="358">
        <v>306</v>
      </c>
      <c r="H61" s="359">
        <v>269</v>
      </c>
    </row>
    <row r="62" spans="2:8" ht="45.75" customHeight="1" thickBot="1" x14ac:dyDescent="0.2">
      <c r="B62" s="124"/>
      <c r="C62" s="1209" t="s">
        <v>566</v>
      </c>
      <c r="D62" s="1210"/>
      <c r="E62" s="1211"/>
      <c r="F62" s="360">
        <v>193</v>
      </c>
      <c r="G62" s="360">
        <v>183</v>
      </c>
      <c r="H62" s="361">
        <v>171</v>
      </c>
    </row>
    <row r="63" spans="2:8" ht="52.5" customHeight="1" thickBot="1" x14ac:dyDescent="0.2">
      <c r="B63" s="125"/>
      <c r="C63" s="1212" t="s">
        <v>49</v>
      </c>
      <c r="D63" s="1212"/>
      <c r="E63" s="1213"/>
      <c r="F63" s="362">
        <v>10344</v>
      </c>
      <c r="G63" s="362">
        <v>10145</v>
      </c>
      <c r="H63" s="363">
        <v>10438</v>
      </c>
    </row>
    <row r="64" spans="2:8" x14ac:dyDescent="0.15"/>
  </sheetData>
  <sheetProtection algorithmName="SHA-512" hashValue="9Nkff1aAcgX8ubohBB5P2cazieEU6j/KE3tkC/etehPrlOXFMjnEYEt4xEvh8aYWfQB94H4PRjaiOcm33C/NsQ==" saltValue="mjL65nQlKl5yEEo2X8gi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76250</v>
      </c>
      <c r="E3" s="144"/>
      <c r="F3" s="145">
        <v>84962</v>
      </c>
      <c r="G3" s="146"/>
      <c r="H3" s="147"/>
    </row>
    <row r="4" spans="1:8" x14ac:dyDescent="0.15">
      <c r="A4" s="148"/>
      <c r="B4" s="149"/>
      <c r="C4" s="150"/>
      <c r="D4" s="151">
        <v>25347</v>
      </c>
      <c r="E4" s="152"/>
      <c r="F4" s="153">
        <v>42793</v>
      </c>
      <c r="G4" s="154"/>
      <c r="H4" s="155"/>
    </row>
    <row r="5" spans="1:8" x14ac:dyDescent="0.15">
      <c r="A5" s="136" t="s">
        <v>521</v>
      </c>
      <c r="B5" s="141"/>
      <c r="C5" s="142"/>
      <c r="D5" s="143">
        <v>43783</v>
      </c>
      <c r="E5" s="144"/>
      <c r="F5" s="145">
        <v>71279</v>
      </c>
      <c r="G5" s="146"/>
      <c r="H5" s="147"/>
    </row>
    <row r="6" spans="1:8" x14ac:dyDescent="0.15">
      <c r="A6" s="148"/>
      <c r="B6" s="149"/>
      <c r="C6" s="150"/>
      <c r="D6" s="151">
        <v>24464</v>
      </c>
      <c r="E6" s="152"/>
      <c r="F6" s="153">
        <v>36731</v>
      </c>
      <c r="G6" s="154"/>
      <c r="H6" s="155"/>
    </row>
    <row r="7" spans="1:8" x14ac:dyDescent="0.15">
      <c r="A7" s="136" t="s">
        <v>522</v>
      </c>
      <c r="B7" s="141"/>
      <c r="C7" s="142"/>
      <c r="D7" s="143">
        <v>41207</v>
      </c>
      <c r="E7" s="144"/>
      <c r="F7" s="145">
        <v>74994</v>
      </c>
      <c r="G7" s="146"/>
      <c r="H7" s="147"/>
    </row>
    <row r="8" spans="1:8" x14ac:dyDescent="0.15">
      <c r="A8" s="148"/>
      <c r="B8" s="149"/>
      <c r="C8" s="150"/>
      <c r="D8" s="151">
        <v>27318</v>
      </c>
      <c r="E8" s="152"/>
      <c r="F8" s="153">
        <v>36188</v>
      </c>
      <c r="G8" s="154"/>
      <c r="H8" s="155"/>
    </row>
    <row r="9" spans="1:8" x14ac:dyDescent="0.15">
      <c r="A9" s="136" t="s">
        <v>523</v>
      </c>
      <c r="B9" s="141"/>
      <c r="C9" s="142"/>
      <c r="D9" s="143">
        <v>26905</v>
      </c>
      <c r="E9" s="144"/>
      <c r="F9" s="145">
        <v>71849</v>
      </c>
      <c r="G9" s="146"/>
      <c r="H9" s="147"/>
    </row>
    <row r="10" spans="1:8" x14ac:dyDescent="0.15">
      <c r="A10" s="148"/>
      <c r="B10" s="149"/>
      <c r="C10" s="150"/>
      <c r="D10" s="151">
        <v>15321</v>
      </c>
      <c r="E10" s="152"/>
      <c r="F10" s="153">
        <v>36144</v>
      </c>
      <c r="G10" s="154"/>
      <c r="H10" s="155"/>
    </row>
    <row r="11" spans="1:8" x14ac:dyDescent="0.15">
      <c r="A11" s="136" t="s">
        <v>524</v>
      </c>
      <c r="B11" s="141"/>
      <c r="C11" s="142"/>
      <c r="D11" s="143">
        <v>41894</v>
      </c>
      <c r="E11" s="144"/>
      <c r="F11" s="145">
        <v>82962</v>
      </c>
      <c r="G11" s="146"/>
      <c r="H11" s="147"/>
    </row>
    <row r="12" spans="1:8" x14ac:dyDescent="0.15">
      <c r="A12" s="148"/>
      <c r="B12" s="149"/>
      <c r="C12" s="156"/>
      <c r="D12" s="151">
        <v>16232</v>
      </c>
      <c r="E12" s="152"/>
      <c r="F12" s="153">
        <v>42835</v>
      </c>
      <c r="G12" s="154"/>
      <c r="H12" s="155"/>
    </row>
    <row r="13" spans="1:8" x14ac:dyDescent="0.15">
      <c r="A13" s="136"/>
      <c r="B13" s="141"/>
      <c r="C13" s="157"/>
      <c r="D13" s="158">
        <v>46008</v>
      </c>
      <c r="E13" s="159"/>
      <c r="F13" s="160">
        <v>77209</v>
      </c>
      <c r="G13" s="161"/>
      <c r="H13" s="147"/>
    </row>
    <row r="14" spans="1:8" x14ac:dyDescent="0.15">
      <c r="A14" s="148"/>
      <c r="B14" s="149"/>
      <c r="C14" s="150"/>
      <c r="D14" s="151">
        <v>21736</v>
      </c>
      <c r="E14" s="152"/>
      <c r="F14" s="153">
        <v>38938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15.61</v>
      </c>
      <c r="C19" s="162">
        <f>ROUND(VALUE(SUBSTITUTE(実質収支比率等に係る経年分析!G$48,"▲","-")),2)</f>
        <v>13.89</v>
      </c>
      <c r="D19" s="162">
        <f>ROUND(VALUE(SUBSTITUTE(実質収支比率等に係る経年分析!H$48,"▲","-")),2)</f>
        <v>13.58</v>
      </c>
      <c r="E19" s="162">
        <f>ROUND(VALUE(SUBSTITUTE(実質収支比率等に係る経年分析!I$48,"▲","-")),2)</f>
        <v>10.54</v>
      </c>
      <c r="F19" s="162">
        <f>ROUND(VALUE(SUBSTITUTE(実質収支比率等に係る経年分析!J$48,"▲","-")),2)</f>
        <v>10.79</v>
      </c>
    </row>
    <row r="20" spans="1:11" x14ac:dyDescent="0.15">
      <c r="A20" s="162" t="s">
        <v>53</v>
      </c>
      <c r="B20" s="162">
        <f>ROUND(VALUE(SUBSTITUTE(実質収支比率等に係る経年分析!F$47,"▲","-")),2)</f>
        <v>41.96</v>
      </c>
      <c r="C20" s="162">
        <f>ROUND(VALUE(SUBSTITUTE(実質収支比率等に係る経年分析!G$47,"▲","-")),2)</f>
        <v>36.94</v>
      </c>
      <c r="D20" s="162">
        <f>ROUND(VALUE(SUBSTITUTE(実質収支比率等に係る経年分析!H$47,"▲","-")),2)</f>
        <v>41.72</v>
      </c>
      <c r="E20" s="162">
        <f>ROUND(VALUE(SUBSTITUTE(実質収支比率等に係る経年分析!I$47,"▲","-")),2)</f>
        <v>37.270000000000003</v>
      </c>
      <c r="F20" s="162">
        <f>ROUND(VALUE(SUBSTITUTE(実質収支比率等に係る経年分析!J$47,"▲","-")),2)</f>
        <v>34.54</v>
      </c>
    </row>
    <row r="21" spans="1:11" x14ac:dyDescent="0.15">
      <c r="A21" s="162" t="s">
        <v>54</v>
      </c>
      <c r="B21" s="162">
        <f>IF(ISNUMBER(VALUE(SUBSTITUTE(実質収支比率等に係る経年分析!F$49,"▲","-"))),ROUND(VALUE(SUBSTITUTE(実質収支比率等に係る経年分析!F$49,"▲","-")),2),NA())</f>
        <v>-10.24</v>
      </c>
      <c r="C21" s="162">
        <f>IF(ISNUMBER(VALUE(SUBSTITUTE(実質収支比率等に係る経年分析!G$49,"▲","-"))),ROUND(VALUE(SUBSTITUTE(実質収支比率等に係る経年分析!G$49,"▲","-")),2),NA())</f>
        <v>-12.65</v>
      </c>
      <c r="D21" s="162">
        <f>IF(ISNUMBER(VALUE(SUBSTITUTE(実質収支比率等に係る経年分析!H$49,"▲","-"))),ROUND(VALUE(SUBSTITUTE(実質収支比率等に係る経年分析!H$49,"▲","-")),2),NA())</f>
        <v>-3.83</v>
      </c>
      <c r="E21" s="162">
        <f>IF(ISNUMBER(VALUE(SUBSTITUTE(実質収支比率等に係る経年分析!I$49,"▲","-"))),ROUND(VALUE(SUBSTITUTE(実質収支比率等に係る経年分析!I$49,"▲","-")),2),NA())</f>
        <v>-12.27</v>
      </c>
      <c r="F21" s="162">
        <f>IF(ISNUMBER(VALUE(SUBSTITUTE(実質収支比率等に係る経年分析!J$49,"▲","-"))),ROUND(VALUE(SUBSTITUTE(実質収支比率等に係る経年分析!J$49,"▲","-")),2),NA())</f>
        <v>-6.32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0.09</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0.14000000000000001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0.08</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0.93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1.42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0.44</v>
      </c>
    </row>
    <row r="31" spans="1:11" x14ac:dyDescent="0.15">
      <c r="A31" s="163" t="str">
        <f>IF(連結実質赤字比率に係る赤字・黒字の構成分析!C$39="",NA(),連結実質赤字比率に係る赤字・黒字の構成分析!C$39)</f>
        <v>矢野目西地区土地区画整理事業特別会計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3.83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3.48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1.43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1.35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0.56999999999999995</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2.46</v>
      </c>
    </row>
    <row r="33" spans="1:16" x14ac:dyDescent="0.15">
      <c r="A33" s="163" t="str">
        <f>IF(連結実質赤字比率に係る赤字・黒字の構成分析!C$37="",NA(),連結実質赤字比率に係る赤字・黒字の構成分析!C$37)</f>
        <v>特定公共下水道事業会計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9.0299999999999994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9.2200000000000006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9.58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9.74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9.77</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15.61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13.88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13.57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10.54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10.79</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4.42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3.78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6.31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8.82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11.81</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10.83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14.78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15.86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1425</v>
      </c>
      <c r="E42" s="164"/>
      <c r="F42" s="164"/>
      <c r="G42" s="164">
        <f>'実質公債費比率（分子）の構造'!L$52</f>
        <v>1361</v>
      </c>
      <c r="H42" s="164"/>
      <c r="I42" s="164"/>
      <c r="J42" s="164">
        <f>'実質公債費比率（分子）の構造'!M$52</f>
        <v>1328</v>
      </c>
      <c r="K42" s="164"/>
      <c r="L42" s="164"/>
      <c r="M42" s="164">
        <f>'実質公債費比率（分子）の構造'!N$52</f>
        <v>1396</v>
      </c>
      <c r="N42" s="164"/>
      <c r="O42" s="164"/>
      <c r="P42" s="164">
        <f>'実質公債費比率（分子）の構造'!O$52</f>
        <v>1315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36</v>
      </c>
      <c r="C45" s="164"/>
      <c r="D45" s="164"/>
      <c r="E45" s="164">
        <f>'実質公債費比率（分子）の構造'!L$49</f>
        <v>73</v>
      </c>
      <c r="F45" s="164"/>
      <c r="G45" s="164"/>
      <c r="H45" s="164">
        <f>'実質公債費比率（分子）の構造'!M$49</f>
        <v>80</v>
      </c>
      <c r="I45" s="164"/>
      <c r="J45" s="164"/>
      <c r="K45" s="164">
        <f>'実質公債費比率（分子）の構造'!N$49</f>
        <v>81</v>
      </c>
      <c r="L45" s="164"/>
      <c r="M45" s="164"/>
      <c r="N45" s="164">
        <f>'実質公債費比率（分子）の構造'!O$49</f>
        <v>80</v>
      </c>
      <c r="O45" s="164"/>
      <c r="P45" s="164"/>
    </row>
    <row r="46" spans="1:16" x14ac:dyDescent="0.15">
      <c r="A46" s="164" t="s">
        <v>64</v>
      </c>
      <c r="B46" s="164">
        <f>'実質公債費比率（分子）の構造'!K$48</f>
        <v>181</v>
      </c>
      <c r="C46" s="164"/>
      <c r="D46" s="164"/>
      <c r="E46" s="164">
        <f>'実質公債費比率（分子）の構造'!L$48</f>
        <v>153</v>
      </c>
      <c r="F46" s="164"/>
      <c r="G46" s="164"/>
      <c r="H46" s="164">
        <f>'実質公債費比率（分子）の構造'!M$48</f>
        <v>135</v>
      </c>
      <c r="I46" s="164"/>
      <c r="J46" s="164"/>
      <c r="K46" s="164">
        <f>'実質公債費比率（分子）の構造'!N$48</f>
        <v>159</v>
      </c>
      <c r="L46" s="164"/>
      <c r="M46" s="164"/>
      <c r="N46" s="164">
        <f>'実質公債費比率（分子）の構造'!O$48</f>
        <v>139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1086</v>
      </c>
      <c r="C49" s="164"/>
      <c r="D49" s="164"/>
      <c r="E49" s="164">
        <f>'実質公債費比率（分子）の構造'!L$45</f>
        <v>1025</v>
      </c>
      <c r="F49" s="164"/>
      <c r="G49" s="164"/>
      <c r="H49" s="164">
        <f>'実質公債費比率（分子）の構造'!M$45</f>
        <v>1077</v>
      </c>
      <c r="I49" s="164"/>
      <c r="J49" s="164"/>
      <c r="K49" s="164">
        <f>'実質公債費比率（分子）の構造'!N$45</f>
        <v>1161</v>
      </c>
      <c r="L49" s="164"/>
      <c r="M49" s="164"/>
      <c r="N49" s="164">
        <f>'実質公債費比率（分子）の構造'!O$45</f>
        <v>1216</v>
      </c>
      <c r="O49" s="164"/>
      <c r="P49" s="164"/>
    </row>
    <row r="50" spans="1:16" x14ac:dyDescent="0.15">
      <c r="A50" s="164" t="s">
        <v>67</v>
      </c>
      <c r="B50" s="164" t="e">
        <f>NA()</f>
        <v>#N/A</v>
      </c>
      <c r="C50" s="164">
        <f>IF(ISNUMBER('実質公債費比率（分子）の構造'!K$53),'実質公債費比率（分子）の構造'!K$53,NA())</f>
        <v>-122</v>
      </c>
      <c r="D50" s="164" t="e">
        <f>NA()</f>
        <v>#N/A</v>
      </c>
      <c r="E50" s="164" t="e">
        <f>NA()</f>
        <v>#N/A</v>
      </c>
      <c r="F50" s="164">
        <f>IF(ISNUMBER('実質公債費比率（分子）の構造'!L$53),'実質公債費比率（分子）の構造'!L$53,NA())</f>
        <v>-110</v>
      </c>
      <c r="G50" s="164" t="e">
        <f>NA()</f>
        <v>#N/A</v>
      </c>
      <c r="H50" s="164" t="e">
        <f>NA()</f>
        <v>#N/A</v>
      </c>
      <c r="I50" s="164">
        <f>IF(ISNUMBER('実質公債費比率（分子）の構造'!M$53),'実質公債費比率（分子）の構造'!M$53,NA())</f>
        <v>-36</v>
      </c>
      <c r="J50" s="164" t="e">
        <f>NA()</f>
        <v>#N/A</v>
      </c>
      <c r="K50" s="164" t="e">
        <f>NA()</f>
        <v>#N/A</v>
      </c>
      <c r="L50" s="164">
        <f>IF(ISNUMBER('実質公債費比率（分子）の構造'!N$53),'実質公債費比率（分子）の構造'!N$53,NA())</f>
        <v>5</v>
      </c>
      <c r="M50" s="164" t="e">
        <f>NA()</f>
        <v>#N/A</v>
      </c>
      <c r="N50" s="164" t="e">
        <f>NA()</f>
        <v>#N/A</v>
      </c>
      <c r="O50" s="164">
        <f>IF(ISNUMBER('実質公債費比率（分子）の構造'!O$53),'実質公債費比率（分子）の構造'!O$53,NA())</f>
        <v>120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12826</v>
      </c>
      <c r="E56" s="163"/>
      <c r="F56" s="163"/>
      <c r="G56" s="163">
        <f>'将来負担比率（分子）の構造'!J$52</f>
        <v>12756</v>
      </c>
      <c r="H56" s="163"/>
      <c r="I56" s="163"/>
      <c r="J56" s="163">
        <f>'将来負担比率（分子）の構造'!K$52</f>
        <v>12179</v>
      </c>
      <c r="K56" s="163"/>
      <c r="L56" s="163"/>
      <c r="M56" s="163">
        <f>'将来負担比率（分子）の構造'!L$52</f>
        <v>11664</v>
      </c>
      <c r="N56" s="163"/>
      <c r="O56" s="163"/>
      <c r="P56" s="163">
        <f>'将来負担比率（分子）の構造'!M$52</f>
        <v>11257</v>
      </c>
    </row>
    <row r="57" spans="1:16" x14ac:dyDescent="0.15">
      <c r="A57" s="163" t="s">
        <v>42</v>
      </c>
      <c r="B57" s="163"/>
      <c r="C57" s="163"/>
      <c r="D57" s="163">
        <f>'将来負担比率（分子）の構造'!I$51</f>
        <v>3172</v>
      </c>
      <c r="E57" s="163"/>
      <c r="F57" s="163"/>
      <c r="G57" s="163">
        <f>'将来負担比率（分子）の構造'!J$51</f>
        <v>2399</v>
      </c>
      <c r="H57" s="163"/>
      <c r="I57" s="163"/>
      <c r="J57" s="163">
        <f>'将来負担比率（分子）の構造'!K$51</f>
        <v>2357</v>
      </c>
      <c r="K57" s="163"/>
      <c r="L57" s="163"/>
      <c r="M57" s="163">
        <f>'将来負担比率（分子）の構造'!L$51</f>
        <v>2269</v>
      </c>
      <c r="N57" s="163"/>
      <c r="O57" s="163"/>
      <c r="P57" s="163">
        <f>'将来負担比率（分子）の構造'!M$51</f>
        <v>2245</v>
      </c>
    </row>
    <row r="58" spans="1:16" x14ac:dyDescent="0.15">
      <c r="A58" s="163" t="s">
        <v>41</v>
      </c>
      <c r="B58" s="163"/>
      <c r="C58" s="163"/>
      <c r="D58" s="163">
        <f>'将来負担比率（分子）の構造'!I$50</f>
        <v>11153</v>
      </c>
      <c r="E58" s="163"/>
      <c r="F58" s="163"/>
      <c r="G58" s="163">
        <f>'将来負担比率（分子）の構造'!J$50</f>
        <v>10989</v>
      </c>
      <c r="H58" s="163"/>
      <c r="I58" s="163"/>
      <c r="J58" s="163">
        <f>'将来負担比率（分子）の構造'!K$50</f>
        <v>11247</v>
      </c>
      <c r="K58" s="163"/>
      <c r="L58" s="163"/>
      <c r="M58" s="163">
        <f>'将来負担比率（分子）の構造'!L$50</f>
        <v>11026</v>
      </c>
      <c r="N58" s="163"/>
      <c r="O58" s="163"/>
      <c r="P58" s="163">
        <f>'将来負担比率（分子）の構造'!M$50</f>
        <v>11316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f>'将来負担比率（分子）の構造'!K$46</f>
        <v>6</v>
      </c>
      <c r="I61" s="163"/>
      <c r="J61" s="163"/>
      <c r="K61" s="163">
        <f>'将来負担比率（分子）の構造'!L$46</f>
        <v>10</v>
      </c>
      <c r="L61" s="163"/>
      <c r="M61" s="163"/>
      <c r="N61" s="163">
        <f>'将来負担比率（分子）の構造'!M$46</f>
        <v>1</v>
      </c>
      <c r="O61" s="163"/>
      <c r="P61" s="163"/>
    </row>
    <row r="62" spans="1:16" x14ac:dyDescent="0.15">
      <c r="A62" s="163" t="s">
        <v>35</v>
      </c>
      <c r="B62" s="163">
        <f>'将来負担比率（分子）の構造'!I$45</f>
        <v>1509</v>
      </c>
      <c r="C62" s="163"/>
      <c r="D62" s="163"/>
      <c r="E62" s="163">
        <f>'将来負担比率（分子）の構造'!J$45</f>
        <v>1474</v>
      </c>
      <c r="F62" s="163"/>
      <c r="G62" s="163"/>
      <c r="H62" s="163">
        <f>'将来負担比率（分子）の構造'!K$45</f>
        <v>1382</v>
      </c>
      <c r="I62" s="163"/>
      <c r="J62" s="163"/>
      <c r="K62" s="163">
        <f>'将来負担比率（分子）の構造'!L$45</f>
        <v>1303</v>
      </c>
      <c r="L62" s="163"/>
      <c r="M62" s="163"/>
      <c r="N62" s="163">
        <f>'将来負担比率（分子）の構造'!M$45</f>
        <v>1250</v>
      </c>
      <c r="O62" s="163"/>
      <c r="P62" s="163"/>
    </row>
    <row r="63" spans="1:16" x14ac:dyDescent="0.15">
      <c r="A63" s="163" t="s">
        <v>34</v>
      </c>
      <c r="B63" s="163">
        <f>'将来負担比率（分子）の構造'!I$44</f>
        <v>534</v>
      </c>
      <c r="C63" s="163"/>
      <c r="D63" s="163"/>
      <c r="E63" s="163">
        <f>'将来負担比率（分子）の構造'!J$44</f>
        <v>474</v>
      </c>
      <c r="F63" s="163"/>
      <c r="G63" s="163"/>
      <c r="H63" s="163">
        <f>'将来負担比率（分子）の構造'!K$44</f>
        <v>278</v>
      </c>
      <c r="I63" s="163"/>
      <c r="J63" s="163"/>
      <c r="K63" s="163">
        <f>'将来負担比率（分子）の構造'!L$44</f>
        <v>342</v>
      </c>
      <c r="L63" s="163"/>
      <c r="M63" s="163"/>
      <c r="N63" s="163">
        <f>'将来負担比率（分子）の構造'!M$44</f>
        <v>276</v>
      </c>
      <c r="O63" s="163"/>
      <c r="P63" s="163"/>
    </row>
    <row r="64" spans="1:16" x14ac:dyDescent="0.15">
      <c r="A64" s="163" t="s">
        <v>33</v>
      </c>
      <c r="B64" s="163">
        <f>'将来負担比率（分子）の構造'!I$43</f>
        <v>2404</v>
      </c>
      <c r="C64" s="163"/>
      <c r="D64" s="163"/>
      <c r="E64" s="163">
        <f>'将来負担比率（分子）の構造'!J$43</f>
        <v>1233</v>
      </c>
      <c r="F64" s="163"/>
      <c r="G64" s="163"/>
      <c r="H64" s="163">
        <f>'将来負担比率（分子）の構造'!K$43</f>
        <v>1226</v>
      </c>
      <c r="I64" s="163"/>
      <c r="J64" s="163"/>
      <c r="K64" s="163">
        <f>'将来負担比率（分子）の構造'!L$43</f>
        <v>1286</v>
      </c>
      <c r="L64" s="163"/>
      <c r="M64" s="163"/>
      <c r="N64" s="163">
        <f>'将来負担比率（分子）の構造'!M$43</f>
        <v>1388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12099</v>
      </c>
      <c r="C66" s="163"/>
      <c r="D66" s="163"/>
      <c r="E66" s="163">
        <f>'将来負担比率（分子）の構造'!J$41</f>
        <v>12518</v>
      </c>
      <c r="F66" s="163"/>
      <c r="G66" s="163"/>
      <c r="H66" s="163">
        <f>'将来負担比率（分子）の構造'!K$41</f>
        <v>12160</v>
      </c>
      <c r="I66" s="163"/>
      <c r="J66" s="163"/>
      <c r="K66" s="163">
        <f>'将来負担比率（分子）の構造'!L$41</f>
        <v>11368</v>
      </c>
      <c r="L66" s="163"/>
      <c r="M66" s="163"/>
      <c r="N66" s="163">
        <f>'将来負担比率（分子）の構造'!M$41</f>
        <v>10888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4084</v>
      </c>
      <c r="C72" s="167">
        <f>基金残高に係る経年分析!G55</f>
        <v>3780</v>
      </c>
      <c r="D72" s="167">
        <f>基金残高に係る経年分析!H55</f>
        <v>3604</v>
      </c>
    </row>
    <row r="73" spans="1:16" x14ac:dyDescent="0.15">
      <c r="A73" s="166" t="s">
        <v>74</v>
      </c>
      <c r="B73" s="167">
        <f>基金残高に係る経年分析!F56</f>
        <v>654</v>
      </c>
      <c r="C73" s="167">
        <f>基金残高に係る経年分析!G56</f>
        <v>655</v>
      </c>
      <c r="D73" s="167">
        <f>基金残高に係る経年分析!H56</f>
        <v>656</v>
      </c>
    </row>
    <row r="74" spans="1:16" x14ac:dyDescent="0.15">
      <c r="A74" s="166" t="s">
        <v>75</v>
      </c>
      <c r="B74" s="167">
        <f>基金残高に係る経年分析!F57</f>
        <v>5606</v>
      </c>
      <c r="C74" s="167">
        <f>基金残高に係る経年分析!G57</f>
        <v>5711</v>
      </c>
      <c r="D74" s="167">
        <f>基金残高に係る経年分析!H57</f>
        <v>6179</v>
      </c>
    </row>
  </sheetData>
  <sheetProtection algorithmName="SHA-512" hashValue="bCAtzQ6z0IXHrMz/I4PwTJHb8+B8PAc0kE92cq1CDa5UpZt1ps/FKubvTr/ES70ifEliaQWHlRApfvBlV+3kIQ==" saltValue="cXJFDdjmegCcVyXZqNxB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7359103</v>
      </c>
      <c r="S5" s="674"/>
      <c r="T5" s="674"/>
      <c r="U5" s="674"/>
      <c r="V5" s="674"/>
      <c r="W5" s="674"/>
      <c r="X5" s="674"/>
      <c r="Y5" s="702"/>
      <c r="Z5" s="715">
        <v>34.700000000000003</v>
      </c>
      <c r="AA5" s="715"/>
      <c r="AB5" s="715"/>
      <c r="AC5" s="715"/>
      <c r="AD5" s="716">
        <v>6795674</v>
      </c>
      <c r="AE5" s="716"/>
      <c r="AF5" s="716"/>
      <c r="AG5" s="716"/>
      <c r="AH5" s="716"/>
      <c r="AI5" s="716"/>
      <c r="AJ5" s="716"/>
      <c r="AK5" s="716"/>
      <c r="AL5" s="703">
        <v>65.099999999999994</v>
      </c>
      <c r="AM5" s="686"/>
      <c r="AN5" s="686"/>
      <c r="AO5" s="704"/>
      <c r="AP5" s="676" t="s">
        <v>216</v>
      </c>
      <c r="AQ5" s="677"/>
      <c r="AR5" s="677"/>
      <c r="AS5" s="677"/>
      <c r="AT5" s="677"/>
      <c r="AU5" s="677"/>
      <c r="AV5" s="677"/>
      <c r="AW5" s="677"/>
      <c r="AX5" s="677"/>
      <c r="AY5" s="677"/>
      <c r="AZ5" s="677"/>
      <c r="BA5" s="677"/>
      <c r="BB5" s="677"/>
      <c r="BC5" s="677"/>
      <c r="BD5" s="677"/>
      <c r="BE5" s="677"/>
      <c r="BF5" s="678"/>
      <c r="BG5" s="627">
        <v>6795674</v>
      </c>
      <c r="BH5" s="628"/>
      <c r="BI5" s="628"/>
      <c r="BJ5" s="628"/>
      <c r="BK5" s="628"/>
      <c r="BL5" s="628"/>
      <c r="BM5" s="628"/>
      <c r="BN5" s="629"/>
      <c r="BO5" s="663">
        <v>92.3</v>
      </c>
      <c r="BP5" s="663"/>
      <c r="BQ5" s="663"/>
      <c r="BR5" s="663"/>
      <c r="BS5" s="664" t="s">
        <v>121</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192112</v>
      </c>
      <c r="S6" s="628"/>
      <c r="T6" s="628"/>
      <c r="U6" s="628"/>
      <c r="V6" s="628"/>
      <c r="W6" s="628"/>
      <c r="X6" s="628"/>
      <c r="Y6" s="629"/>
      <c r="Z6" s="663">
        <v>0.9</v>
      </c>
      <c r="AA6" s="663"/>
      <c r="AB6" s="663"/>
      <c r="AC6" s="663"/>
      <c r="AD6" s="664">
        <v>192112</v>
      </c>
      <c r="AE6" s="664"/>
      <c r="AF6" s="664"/>
      <c r="AG6" s="664"/>
      <c r="AH6" s="664"/>
      <c r="AI6" s="664"/>
      <c r="AJ6" s="664"/>
      <c r="AK6" s="664"/>
      <c r="AL6" s="630">
        <v>1.8</v>
      </c>
      <c r="AM6" s="631"/>
      <c r="AN6" s="631"/>
      <c r="AO6" s="665"/>
      <c r="AP6" s="624" t="s">
        <v>221</v>
      </c>
      <c r="AQ6" s="625"/>
      <c r="AR6" s="625"/>
      <c r="AS6" s="625"/>
      <c r="AT6" s="625"/>
      <c r="AU6" s="625"/>
      <c r="AV6" s="625"/>
      <c r="AW6" s="625"/>
      <c r="AX6" s="625"/>
      <c r="AY6" s="625"/>
      <c r="AZ6" s="625"/>
      <c r="BA6" s="625"/>
      <c r="BB6" s="625"/>
      <c r="BC6" s="625"/>
      <c r="BD6" s="625"/>
      <c r="BE6" s="625"/>
      <c r="BF6" s="626"/>
      <c r="BG6" s="627">
        <v>6795674</v>
      </c>
      <c r="BH6" s="628"/>
      <c r="BI6" s="628"/>
      <c r="BJ6" s="628"/>
      <c r="BK6" s="628"/>
      <c r="BL6" s="628"/>
      <c r="BM6" s="628"/>
      <c r="BN6" s="629"/>
      <c r="BO6" s="663">
        <v>92.3</v>
      </c>
      <c r="BP6" s="663"/>
      <c r="BQ6" s="663"/>
      <c r="BR6" s="663"/>
      <c r="BS6" s="664" t="s">
        <v>121</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167115</v>
      </c>
      <c r="CS6" s="628"/>
      <c r="CT6" s="628"/>
      <c r="CU6" s="628"/>
      <c r="CV6" s="628"/>
      <c r="CW6" s="628"/>
      <c r="CX6" s="628"/>
      <c r="CY6" s="629"/>
      <c r="CZ6" s="703">
        <v>0.8</v>
      </c>
      <c r="DA6" s="686"/>
      <c r="DB6" s="686"/>
      <c r="DC6" s="705"/>
      <c r="DD6" s="633" t="s">
        <v>121</v>
      </c>
      <c r="DE6" s="628"/>
      <c r="DF6" s="628"/>
      <c r="DG6" s="628"/>
      <c r="DH6" s="628"/>
      <c r="DI6" s="628"/>
      <c r="DJ6" s="628"/>
      <c r="DK6" s="628"/>
      <c r="DL6" s="628"/>
      <c r="DM6" s="628"/>
      <c r="DN6" s="628"/>
      <c r="DO6" s="628"/>
      <c r="DP6" s="629"/>
      <c r="DQ6" s="633">
        <v>167115</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1944</v>
      </c>
      <c r="S7" s="628"/>
      <c r="T7" s="628"/>
      <c r="U7" s="628"/>
      <c r="V7" s="628"/>
      <c r="W7" s="628"/>
      <c r="X7" s="628"/>
      <c r="Y7" s="629"/>
      <c r="Z7" s="663">
        <v>0</v>
      </c>
      <c r="AA7" s="663"/>
      <c r="AB7" s="663"/>
      <c r="AC7" s="663"/>
      <c r="AD7" s="664">
        <v>1944</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2678384</v>
      </c>
      <c r="BH7" s="628"/>
      <c r="BI7" s="628"/>
      <c r="BJ7" s="628"/>
      <c r="BK7" s="628"/>
      <c r="BL7" s="628"/>
      <c r="BM7" s="628"/>
      <c r="BN7" s="629"/>
      <c r="BO7" s="663">
        <v>36.4</v>
      </c>
      <c r="BP7" s="663"/>
      <c r="BQ7" s="663"/>
      <c r="BR7" s="663"/>
      <c r="BS7" s="664" t="s">
        <v>121</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3564944</v>
      </c>
      <c r="CS7" s="628"/>
      <c r="CT7" s="628"/>
      <c r="CU7" s="628"/>
      <c r="CV7" s="628"/>
      <c r="CW7" s="628"/>
      <c r="CX7" s="628"/>
      <c r="CY7" s="629"/>
      <c r="CZ7" s="663">
        <v>17.899999999999999</v>
      </c>
      <c r="DA7" s="663"/>
      <c r="DB7" s="663"/>
      <c r="DC7" s="663"/>
      <c r="DD7" s="633">
        <v>121728</v>
      </c>
      <c r="DE7" s="628"/>
      <c r="DF7" s="628"/>
      <c r="DG7" s="628"/>
      <c r="DH7" s="628"/>
      <c r="DI7" s="628"/>
      <c r="DJ7" s="628"/>
      <c r="DK7" s="628"/>
      <c r="DL7" s="628"/>
      <c r="DM7" s="628"/>
      <c r="DN7" s="628"/>
      <c r="DO7" s="628"/>
      <c r="DP7" s="629"/>
      <c r="DQ7" s="633">
        <v>2754285</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33110</v>
      </c>
      <c r="S8" s="628"/>
      <c r="T8" s="628"/>
      <c r="U8" s="628"/>
      <c r="V8" s="628"/>
      <c r="W8" s="628"/>
      <c r="X8" s="628"/>
      <c r="Y8" s="629"/>
      <c r="Z8" s="663">
        <v>0.2</v>
      </c>
      <c r="AA8" s="663"/>
      <c r="AB8" s="663"/>
      <c r="AC8" s="663"/>
      <c r="AD8" s="664">
        <v>33110</v>
      </c>
      <c r="AE8" s="664"/>
      <c r="AF8" s="664"/>
      <c r="AG8" s="664"/>
      <c r="AH8" s="664"/>
      <c r="AI8" s="664"/>
      <c r="AJ8" s="664"/>
      <c r="AK8" s="664"/>
      <c r="AL8" s="630">
        <v>0.3</v>
      </c>
      <c r="AM8" s="631"/>
      <c r="AN8" s="631"/>
      <c r="AO8" s="665"/>
      <c r="AP8" s="624" t="s">
        <v>227</v>
      </c>
      <c r="AQ8" s="625"/>
      <c r="AR8" s="625"/>
      <c r="AS8" s="625"/>
      <c r="AT8" s="625"/>
      <c r="AU8" s="625"/>
      <c r="AV8" s="625"/>
      <c r="AW8" s="625"/>
      <c r="AX8" s="625"/>
      <c r="AY8" s="625"/>
      <c r="AZ8" s="625"/>
      <c r="BA8" s="625"/>
      <c r="BB8" s="625"/>
      <c r="BC8" s="625"/>
      <c r="BD8" s="625"/>
      <c r="BE8" s="625"/>
      <c r="BF8" s="626"/>
      <c r="BG8" s="627">
        <v>62208</v>
      </c>
      <c r="BH8" s="628"/>
      <c r="BI8" s="628"/>
      <c r="BJ8" s="628"/>
      <c r="BK8" s="628"/>
      <c r="BL8" s="628"/>
      <c r="BM8" s="628"/>
      <c r="BN8" s="629"/>
      <c r="BO8" s="663">
        <v>0.8</v>
      </c>
      <c r="BP8" s="663"/>
      <c r="BQ8" s="663"/>
      <c r="BR8" s="663"/>
      <c r="BS8" s="664" t="s">
        <v>121</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8549573</v>
      </c>
      <c r="CS8" s="628"/>
      <c r="CT8" s="628"/>
      <c r="CU8" s="628"/>
      <c r="CV8" s="628"/>
      <c r="CW8" s="628"/>
      <c r="CX8" s="628"/>
      <c r="CY8" s="629"/>
      <c r="CZ8" s="663">
        <v>42.9</v>
      </c>
      <c r="DA8" s="663"/>
      <c r="DB8" s="663"/>
      <c r="DC8" s="663"/>
      <c r="DD8" s="633">
        <v>204111</v>
      </c>
      <c r="DE8" s="628"/>
      <c r="DF8" s="628"/>
      <c r="DG8" s="628"/>
      <c r="DH8" s="628"/>
      <c r="DI8" s="628"/>
      <c r="DJ8" s="628"/>
      <c r="DK8" s="628"/>
      <c r="DL8" s="628"/>
      <c r="DM8" s="628"/>
      <c r="DN8" s="628"/>
      <c r="DO8" s="628"/>
      <c r="DP8" s="629"/>
      <c r="DQ8" s="633">
        <v>4766929</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44136</v>
      </c>
      <c r="S9" s="628"/>
      <c r="T9" s="628"/>
      <c r="U9" s="628"/>
      <c r="V9" s="628"/>
      <c r="W9" s="628"/>
      <c r="X9" s="628"/>
      <c r="Y9" s="629"/>
      <c r="Z9" s="663">
        <v>0.2</v>
      </c>
      <c r="AA9" s="663"/>
      <c r="AB9" s="663"/>
      <c r="AC9" s="663"/>
      <c r="AD9" s="664">
        <v>44136</v>
      </c>
      <c r="AE9" s="664"/>
      <c r="AF9" s="664"/>
      <c r="AG9" s="664"/>
      <c r="AH9" s="664"/>
      <c r="AI9" s="664"/>
      <c r="AJ9" s="664"/>
      <c r="AK9" s="664"/>
      <c r="AL9" s="630">
        <v>0.4</v>
      </c>
      <c r="AM9" s="631"/>
      <c r="AN9" s="631"/>
      <c r="AO9" s="665"/>
      <c r="AP9" s="624" t="s">
        <v>230</v>
      </c>
      <c r="AQ9" s="625"/>
      <c r="AR9" s="625"/>
      <c r="AS9" s="625"/>
      <c r="AT9" s="625"/>
      <c r="AU9" s="625"/>
      <c r="AV9" s="625"/>
      <c r="AW9" s="625"/>
      <c r="AX9" s="625"/>
      <c r="AY9" s="625"/>
      <c r="AZ9" s="625"/>
      <c r="BA9" s="625"/>
      <c r="BB9" s="625"/>
      <c r="BC9" s="625"/>
      <c r="BD9" s="625"/>
      <c r="BE9" s="625"/>
      <c r="BF9" s="626"/>
      <c r="BG9" s="627">
        <v>1968678</v>
      </c>
      <c r="BH9" s="628"/>
      <c r="BI9" s="628"/>
      <c r="BJ9" s="628"/>
      <c r="BK9" s="628"/>
      <c r="BL9" s="628"/>
      <c r="BM9" s="628"/>
      <c r="BN9" s="629"/>
      <c r="BO9" s="663">
        <v>26.8</v>
      </c>
      <c r="BP9" s="663"/>
      <c r="BQ9" s="663"/>
      <c r="BR9" s="663"/>
      <c r="BS9" s="664" t="s">
        <v>121</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1420957</v>
      </c>
      <c r="CS9" s="628"/>
      <c r="CT9" s="628"/>
      <c r="CU9" s="628"/>
      <c r="CV9" s="628"/>
      <c r="CW9" s="628"/>
      <c r="CX9" s="628"/>
      <c r="CY9" s="629"/>
      <c r="CZ9" s="663">
        <v>7.1</v>
      </c>
      <c r="DA9" s="663"/>
      <c r="DB9" s="663"/>
      <c r="DC9" s="663"/>
      <c r="DD9" s="633">
        <v>112430</v>
      </c>
      <c r="DE9" s="628"/>
      <c r="DF9" s="628"/>
      <c r="DG9" s="628"/>
      <c r="DH9" s="628"/>
      <c r="DI9" s="628"/>
      <c r="DJ9" s="628"/>
      <c r="DK9" s="628"/>
      <c r="DL9" s="628"/>
      <c r="DM9" s="628"/>
      <c r="DN9" s="628"/>
      <c r="DO9" s="628"/>
      <c r="DP9" s="629"/>
      <c r="DQ9" s="633">
        <v>1247010</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121</v>
      </c>
      <c r="S10" s="628"/>
      <c r="T10" s="628"/>
      <c r="U10" s="628"/>
      <c r="V10" s="628"/>
      <c r="W10" s="628"/>
      <c r="X10" s="628"/>
      <c r="Y10" s="629"/>
      <c r="Z10" s="663" t="s">
        <v>121</v>
      </c>
      <c r="AA10" s="663"/>
      <c r="AB10" s="663"/>
      <c r="AC10" s="663"/>
      <c r="AD10" s="664" t="s">
        <v>121</v>
      </c>
      <c r="AE10" s="664"/>
      <c r="AF10" s="664"/>
      <c r="AG10" s="664"/>
      <c r="AH10" s="664"/>
      <c r="AI10" s="664"/>
      <c r="AJ10" s="664"/>
      <c r="AK10" s="664"/>
      <c r="AL10" s="630" t="s">
        <v>121</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145770</v>
      </c>
      <c r="BH10" s="628"/>
      <c r="BI10" s="628"/>
      <c r="BJ10" s="628"/>
      <c r="BK10" s="628"/>
      <c r="BL10" s="628"/>
      <c r="BM10" s="628"/>
      <c r="BN10" s="629"/>
      <c r="BO10" s="663">
        <v>2</v>
      </c>
      <c r="BP10" s="663"/>
      <c r="BQ10" s="663"/>
      <c r="BR10" s="663"/>
      <c r="BS10" s="664" t="s">
        <v>121</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v>32558</v>
      </c>
      <c r="CS10" s="628"/>
      <c r="CT10" s="628"/>
      <c r="CU10" s="628"/>
      <c r="CV10" s="628"/>
      <c r="CW10" s="628"/>
      <c r="CX10" s="628"/>
      <c r="CY10" s="629"/>
      <c r="CZ10" s="663">
        <v>0.2</v>
      </c>
      <c r="DA10" s="663"/>
      <c r="DB10" s="663"/>
      <c r="DC10" s="663"/>
      <c r="DD10" s="633" t="s">
        <v>121</v>
      </c>
      <c r="DE10" s="628"/>
      <c r="DF10" s="628"/>
      <c r="DG10" s="628"/>
      <c r="DH10" s="628"/>
      <c r="DI10" s="628"/>
      <c r="DJ10" s="628"/>
      <c r="DK10" s="628"/>
      <c r="DL10" s="628"/>
      <c r="DM10" s="628"/>
      <c r="DN10" s="628"/>
      <c r="DO10" s="628"/>
      <c r="DP10" s="629"/>
      <c r="DQ10" s="633">
        <v>25242</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1184783</v>
      </c>
      <c r="S11" s="628"/>
      <c r="T11" s="628"/>
      <c r="U11" s="628"/>
      <c r="V11" s="628"/>
      <c r="W11" s="628"/>
      <c r="X11" s="628"/>
      <c r="Y11" s="629"/>
      <c r="Z11" s="630">
        <v>5.6</v>
      </c>
      <c r="AA11" s="631"/>
      <c r="AB11" s="631"/>
      <c r="AC11" s="632"/>
      <c r="AD11" s="633">
        <v>1184783</v>
      </c>
      <c r="AE11" s="628"/>
      <c r="AF11" s="628"/>
      <c r="AG11" s="628"/>
      <c r="AH11" s="628"/>
      <c r="AI11" s="628"/>
      <c r="AJ11" s="628"/>
      <c r="AK11" s="629"/>
      <c r="AL11" s="630">
        <v>11.3</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501728</v>
      </c>
      <c r="BH11" s="628"/>
      <c r="BI11" s="628"/>
      <c r="BJ11" s="628"/>
      <c r="BK11" s="628"/>
      <c r="BL11" s="628"/>
      <c r="BM11" s="628"/>
      <c r="BN11" s="629"/>
      <c r="BO11" s="663">
        <v>6.8</v>
      </c>
      <c r="BP11" s="663"/>
      <c r="BQ11" s="663"/>
      <c r="BR11" s="663"/>
      <c r="BS11" s="664" t="s">
        <v>121</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431368</v>
      </c>
      <c r="CS11" s="628"/>
      <c r="CT11" s="628"/>
      <c r="CU11" s="628"/>
      <c r="CV11" s="628"/>
      <c r="CW11" s="628"/>
      <c r="CX11" s="628"/>
      <c r="CY11" s="629"/>
      <c r="CZ11" s="663">
        <v>2.2000000000000002</v>
      </c>
      <c r="DA11" s="663"/>
      <c r="DB11" s="663"/>
      <c r="DC11" s="663"/>
      <c r="DD11" s="633">
        <v>53054</v>
      </c>
      <c r="DE11" s="628"/>
      <c r="DF11" s="628"/>
      <c r="DG11" s="628"/>
      <c r="DH11" s="628"/>
      <c r="DI11" s="628"/>
      <c r="DJ11" s="628"/>
      <c r="DK11" s="628"/>
      <c r="DL11" s="628"/>
      <c r="DM11" s="628"/>
      <c r="DN11" s="628"/>
      <c r="DO11" s="628"/>
      <c r="DP11" s="629"/>
      <c r="DQ11" s="633">
        <v>326504</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t="s">
        <v>121</v>
      </c>
      <c r="S12" s="628"/>
      <c r="T12" s="628"/>
      <c r="U12" s="628"/>
      <c r="V12" s="628"/>
      <c r="W12" s="628"/>
      <c r="X12" s="628"/>
      <c r="Y12" s="629"/>
      <c r="Z12" s="663" t="s">
        <v>121</v>
      </c>
      <c r="AA12" s="663"/>
      <c r="AB12" s="663"/>
      <c r="AC12" s="663"/>
      <c r="AD12" s="664" t="s">
        <v>121</v>
      </c>
      <c r="AE12" s="664"/>
      <c r="AF12" s="664"/>
      <c r="AG12" s="664"/>
      <c r="AH12" s="664"/>
      <c r="AI12" s="664"/>
      <c r="AJ12" s="664"/>
      <c r="AK12" s="664"/>
      <c r="AL12" s="630" t="s">
        <v>121</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3632737</v>
      </c>
      <c r="BH12" s="628"/>
      <c r="BI12" s="628"/>
      <c r="BJ12" s="628"/>
      <c r="BK12" s="628"/>
      <c r="BL12" s="628"/>
      <c r="BM12" s="628"/>
      <c r="BN12" s="629"/>
      <c r="BO12" s="663">
        <v>49.4</v>
      </c>
      <c r="BP12" s="663"/>
      <c r="BQ12" s="663"/>
      <c r="BR12" s="663"/>
      <c r="BS12" s="664" t="s">
        <v>121</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424670</v>
      </c>
      <c r="CS12" s="628"/>
      <c r="CT12" s="628"/>
      <c r="CU12" s="628"/>
      <c r="CV12" s="628"/>
      <c r="CW12" s="628"/>
      <c r="CX12" s="628"/>
      <c r="CY12" s="629"/>
      <c r="CZ12" s="663">
        <v>2.1</v>
      </c>
      <c r="DA12" s="663"/>
      <c r="DB12" s="663"/>
      <c r="DC12" s="663"/>
      <c r="DD12" s="633" t="s">
        <v>121</v>
      </c>
      <c r="DE12" s="628"/>
      <c r="DF12" s="628"/>
      <c r="DG12" s="628"/>
      <c r="DH12" s="628"/>
      <c r="DI12" s="628"/>
      <c r="DJ12" s="628"/>
      <c r="DK12" s="628"/>
      <c r="DL12" s="628"/>
      <c r="DM12" s="628"/>
      <c r="DN12" s="628"/>
      <c r="DO12" s="628"/>
      <c r="DP12" s="629"/>
      <c r="DQ12" s="633">
        <v>303077</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121</v>
      </c>
      <c r="S13" s="628"/>
      <c r="T13" s="628"/>
      <c r="U13" s="628"/>
      <c r="V13" s="628"/>
      <c r="W13" s="628"/>
      <c r="X13" s="628"/>
      <c r="Y13" s="629"/>
      <c r="Z13" s="663" t="s">
        <v>121</v>
      </c>
      <c r="AA13" s="663"/>
      <c r="AB13" s="663"/>
      <c r="AC13" s="663"/>
      <c r="AD13" s="664" t="s">
        <v>121</v>
      </c>
      <c r="AE13" s="664"/>
      <c r="AF13" s="664"/>
      <c r="AG13" s="664"/>
      <c r="AH13" s="664"/>
      <c r="AI13" s="664"/>
      <c r="AJ13" s="664"/>
      <c r="AK13" s="664"/>
      <c r="AL13" s="630" t="s">
        <v>121</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3589800</v>
      </c>
      <c r="BH13" s="628"/>
      <c r="BI13" s="628"/>
      <c r="BJ13" s="628"/>
      <c r="BK13" s="628"/>
      <c r="BL13" s="628"/>
      <c r="BM13" s="628"/>
      <c r="BN13" s="629"/>
      <c r="BO13" s="663">
        <v>48.8</v>
      </c>
      <c r="BP13" s="663"/>
      <c r="BQ13" s="663"/>
      <c r="BR13" s="663"/>
      <c r="BS13" s="664" t="s">
        <v>121</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1894310</v>
      </c>
      <c r="CS13" s="628"/>
      <c r="CT13" s="628"/>
      <c r="CU13" s="628"/>
      <c r="CV13" s="628"/>
      <c r="CW13" s="628"/>
      <c r="CX13" s="628"/>
      <c r="CY13" s="629"/>
      <c r="CZ13" s="663">
        <v>9.5</v>
      </c>
      <c r="DA13" s="663"/>
      <c r="DB13" s="663"/>
      <c r="DC13" s="663"/>
      <c r="DD13" s="633">
        <v>953962</v>
      </c>
      <c r="DE13" s="628"/>
      <c r="DF13" s="628"/>
      <c r="DG13" s="628"/>
      <c r="DH13" s="628"/>
      <c r="DI13" s="628"/>
      <c r="DJ13" s="628"/>
      <c r="DK13" s="628"/>
      <c r="DL13" s="628"/>
      <c r="DM13" s="628"/>
      <c r="DN13" s="628"/>
      <c r="DO13" s="628"/>
      <c r="DP13" s="629"/>
      <c r="DQ13" s="633">
        <v>942218</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121</v>
      </c>
      <c r="S14" s="628"/>
      <c r="T14" s="628"/>
      <c r="U14" s="628"/>
      <c r="V14" s="628"/>
      <c r="W14" s="628"/>
      <c r="X14" s="628"/>
      <c r="Y14" s="629"/>
      <c r="Z14" s="663" t="s">
        <v>121</v>
      </c>
      <c r="AA14" s="663"/>
      <c r="AB14" s="663"/>
      <c r="AC14" s="663"/>
      <c r="AD14" s="664" t="s">
        <v>121</v>
      </c>
      <c r="AE14" s="664"/>
      <c r="AF14" s="664"/>
      <c r="AG14" s="664"/>
      <c r="AH14" s="664"/>
      <c r="AI14" s="664"/>
      <c r="AJ14" s="664"/>
      <c r="AK14" s="664"/>
      <c r="AL14" s="630" t="s">
        <v>121</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132504</v>
      </c>
      <c r="BH14" s="628"/>
      <c r="BI14" s="628"/>
      <c r="BJ14" s="628"/>
      <c r="BK14" s="628"/>
      <c r="BL14" s="628"/>
      <c r="BM14" s="628"/>
      <c r="BN14" s="629"/>
      <c r="BO14" s="663">
        <v>1.8</v>
      </c>
      <c r="BP14" s="663"/>
      <c r="BQ14" s="663"/>
      <c r="BR14" s="663"/>
      <c r="BS14" s="664" t="s">
        <v>121</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591136</v>
      </c>
      <c r="CS14" s="628"/>
      <c r="CT14" s="628"/>
      <c r="CU14" s="628"/>
      <c r="CV14" s="628"/>
      <c r="CW14" s="628"/>
      <c r="CX14" s="628"/>
      <c r="CY14" s="629"/>
      <c r="CZ14" s="663">
        <v>3</v>
      </c>
      <c r="DA14" s="663"/>
      <c r="DB14" s="663"/>
      <c r="DC14" s="663"/>
      <c r="DD14" s="633">
        <v>9493</v>
      </c>
      <c r="DE14" s="628"/>
      <c r="DF14" s="628"/>
      <c r="DG14" s="628"/>
      <c r="DH14" s="628"/>
      <c r="DI14" s="628"/>
      <c r="DJ14" s="628"/>
      <c r="DK14" s="628"/>
      <c r="DL14" s="628"/>
      <c r="DM14" s="628"/>
      <c r="DN14" s="628"/>
      <c r="DO14" s="628"/>
      <c r="DP14" s="629"/>
      <c r="DQ14" s="633">
        <v>587375</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20031</v>
      </c>
      <c r="S15" s="628"/>
      <c r="T15" s="628"/>
      <c r="U15" s="628"/>
      <c r="V15" s="628"/>
      <c r="W15" s="628"/>
      <c r="X15" s="628"/>
      <c r="Y15" s="629"/>
      <c r="Z15" s="663">
        <v>0.1</v>
      </c>
      <c r="AA15" s="663"/>
      <c r="AB15" s="663"/>
      <c r="AC15" s="663"/>
      <c r="AD15" s="664">
        <v>20031</v>
      </c>
      <c r="AE15" s="664"/>
      <c r="AF15" s="664"/>
      <c r="AG15" s="664"/>
      <c r="AH15" s="664"/>
      <c r="AI15" s="664"/>
      <c r="AJ15" s="664"/>
      <c r="AK15" s="664"/>
      <c r="AL15" s="630">
        <v>0.2</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352049</v>
      </c>
      <c r="BH15" s="628"/>
      <c r="BI15" s="628"/>
      <c r="BJ15" s="628"/>
      <c r="BK15" s="628"/>
      <c r="BL15" s="628"/>
      <c r="BM15" s="628"/>
      <c r="BN15" s="629"/>
      <c r="BO15" s="663">
        <v>4.8</v>
      </c>
      <c r="BP15" s="663"/>
      <c r="BQ15" s="663"/>
      <c r="BR15" s="663"/>
      <c r="BS15" s="664" t="s">
        <v>121</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1654958</v>
      </c>
      <c r="CS15" s="628"/>
      <c r="CT15" s="628"/>
      <c r="CU15" s="628"/>
      <c r="CV15" s="628"/>
      <c r="CW15" s="628"/>
      <c r="CX15" s="628"/>
      <c r="CY15" s="629"/>
      <c r="CZ15" s="663">
        <v>8.3000000000000007</v>
      </c>
      <c r="DA15" s="663"/>
      <c r="DB15" s="663"/>
      <c r="DC15" s="663"/>
      <c r="DD15" s="633">
        <v>352392</v>
      </c>
      <c r="DE15" s="628"/>
      <c r="DF15" s="628"/>
      <c r="DG15" s="628"/>
      <c r="DH15" s="628"/>
      <c r="DI15" s="628"/>
      <c r="DJ15" s="628"/>
      <c r="DK15" s="628"/>
      <c r="DL15" s="628"/>
      <c r="DM15" s="628"/>
      <c r="DN15" s="628"/>
      <c r="DO15" s="628"/>
      <c r="DP15" s="629"/>
      <c r="DQ15" s="633">
        <v>1280098</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129813</v>
      </c>
      <c r="S16" s="628"/>
      <c r="T16" s="628"/>
      <c r="U16" s="628"/>
      <c r="V16" s="628"/>
      <c r="W16" s="628"/>
      <c r="X16" s="628"/>
      <c r="Y16" s="629"/>
      <c r="Z16" s="663">
        <v>0.6</v>
      </c>
      <c r="AA16" s="663"/>
      <c r="AB16" s="663"/>
      <c r="AC16" s="663"/>
      <c r="AD16" s="664">
        <v>129813</v>
      </c>
      <c r="AE16" s="664"/>
      <c r="AF16" s="664"/>
      <c r="AG16" s="664"/>
      <c r="AH16" s="664"/>
      <c r="AI16" s="664"/>
      <c r="AJ16" s="664"/>
      <c r="AK16" s="664"/>
      <c r="AL16" s="630">
        <v>1.2</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121</v>
      </c>
      <c r="BH16" s="628"/>
      <c r="BI16" s="628"/>
      <c r="BJ16" s="628"/>
      <c r="BK16" s="628"/>
      <c r="BL16" s="628"/>
      <c r="BM16" s="628"/>
      <c r="BN16" s="629"/>
      <c r="BO16" s="663" t="s">
        <v>121</v>
      </c>
      <c r="BP16" s="663"/>
      <c r="BQ16" s="663"/>
      <c r="BR16" s="663"/>
      <c r="BS16" s="664" t="s">
        <v>121</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t="s">
        <v>121</v>
      </c>
      <c r="CS16" s="628"/>
      <c r="CT16" s="628"/>
      <c r="CU16" s="628"/>
      <c r="CV16" s="628"/>
      <c r="CW16" s="628"/>
      <c r="CX16" s="628"/>
      <c r="CY16" s="629"/>
      <c r="CZ16" s="663" t="s">
        <v>121</v>
      </c>
      <c r="DA16" s="663"/>
      <c r="DB16" s="663"/>
      <c r="DC16" s="663"/>
      <c r="DD16" s="633" t="s">
        <v>121</v>
      </c>
      <c r="DE16" s="628"/>
      <c r="DF16" s="628"/>
      <c r="DG16" s="628"/>
      <c r="DH16" s="628"/>
      <c r="DI16" s="628"/>
      <c r="DJ16" s="628"/>
      <c r="DK16" s="628"/>
      <c r="DL16" s="628"/>
      <c r="DM16" s="628"/>
      <c r="DN16" s="628"/>
      <c r="DO16" s="628"/>
      <c r="DP16" s="629"/>
      <c r="DQ16" s="633" t="s">
        <v>121</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266935</v>
      </c>
      <c r="S17" s="628"/>
      <c r="T17" s="628"/>
      <c r="U17" s="628"/>
      <c r="V17" s="628"/>
      <c r="W17" s="628"/>
      <c r="X17" s="628"/>
      <c r="Y17" s="629"/>
      <c r="Z17" s="663">
        <v>1.3</v>
      </c>
      <c r="AA17" s="663"/>
      <c r="AB17" s="663"/>
      <c r="AC17" s="663"/>
      <c r="AD17" s="664">
        <v>266935</v>
      </c>
      <c r="AE17" s="664"/>
      <c r="AF17" s="664"/>
      <c r="AG17" s="664"/>
      <c r="AH17" s="664"/>
      <c r="AI17" s="664"/>
      <c r="AJ17" s="664"/>
      <c r="AK17" s="664"/>
      <c r="AL17" s="630">
        <v>2.6</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121</v>
      </c>
      <c r="BH17" s="628"/>
      <c r="BI17" s="628"/>
      <c r="BJ17" s="628"/>
      <c r="BK17" s="628"/>
      <c r="BL17" s="628"/>
      <c r="BM17" s="628"/>
      <c r="BN17" s="629"/>
      <c r="BO17" s="663" t="s">
        <v>121</v>
      </c>
      <c r="BP17" s="663"/>
      <c r="BQ17" s="663"/>
      <c r="BR17" s="663"/>
      <c r="BS17" s="664" t="s">
        <v>121</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1215645</v>
      </c>
      <c r="CS17" s="628"/>
      <c r="CT17" s="628"/>
      <c r="CU17" s="628"/>
      <c r="CV17" s="628"/>
      <c r="CW17" s="628"/>
      <c r="CX17" s="628"/>
      <c r="CY17" s="629"/>
      <c r="CZ17" s="663">
        <v>6.1</v>
      </c>
      <c r="DA17" s="663"/>
      <c r="DB17" s="663"/>
      <c r="DC17" s="663"/>
      <c r="DD17" s="633" t="s">
        <v>121</v>
      </c>
      <c r="DE17" s="628"/>
      <c r="DF17" s="628"/>
      <c r="DG17" s="628"/>
      <c r="DH17" s="628"/>
      <c r="DI17" s="628"/>
      <c r="DJ17" s="628"/>
      <c r="DK17" s="628"/>
      <c r="DL17" s="628"/>
      <c r="DM17" s="628"/>
      <c r="DN17" s="628"/>
      <c r="DO17" s="628"/>
      <c r="DP17" s="629"/>
      <c r="DQ17" s="633">
        <v>1149157</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61975</v>
      </c>
      <c r="S18" s="628"/>
      <c r="T18" s="628"/>
      <c r="U18" s="628"/>
      <c r="V18" s="628"/>
      <c r="W18" s="628"/>
      <c r="X18" s="628"/>
      <c r="Y18" s="629"/>
      <c r="Z18" s="663">
        <v>0.3</v>
      </c>
      <c r="AA18" s="663"/>
      <c r="AB18" s="663"/>
      <c r="AC18" s="663"/>
      <c r="AD18" s="664">
        <v>61975</v>
      </c>
      <c r="AE18" s="664"/>
      <c r="AF18" s="664"/>
      <c r="AG18" s="664"/>
      <c r="AH18" s="664"/>
      <c r="AI18" s="664"/>
      <c r="AJ18" s="664"/>
      <c r="AK18" s="664"/>
      <c r="AL18" s="630">
        <v>0.6</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121</v>
      </c>
      <c r="BH18" s="628"/>
      <c r="BI18" s="628"/>
      <c r="BJ18" s="628"/>
      <c r="BK18" s="628"/>
      <c r="BL18" s="628"/>
      <c r="BM18" s="628"/>
      <c r="BN18" s="629"/>
      <c r="BO18" s="663" t="s">
        <v>121</v>
      </c>
      <c r="BP18" s="663"/>
      <c r="BQ18" s="663"/>
      <c r="BR18" s="663"/>
      <c r="BS18" s="664" t="s">
        <v>121</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121</v>
      </c>
      <c r="CS18" s="628"/>
      <c r="CT18" s="628"/>
      <c r="CU18" s="628"/>
      <c r="CV18" s="628"/>
      <c r="CW18" s="628"/>
      <c r="CX18" s="628"/>
      <c r="CY18" s="629"/>
      <c r="CZ18" s="663" t="s">
        <v>121</v>
      </c>
      <c r="DA18" s="663"/>
      <c r="DB18" s="663"/>
      <c r="DC18" s="663"/>
      <c r="DD18" s="633" t="s">
        <v>121</v>
      </c>
      <c r="DE18" s="628"/>
      <c r="DF18" s="628"/>
      <c r="DG18" s="628"/>
      <c r="DH18" s="628"/>
      <c r="DI18" s="628"/>
      <c r="DJ18" s="628"/>
      <c r="DK18" s="628"/>
      <c r="DL18" s="628"/>
      <c r="DM18" s="628"/>
      <c r="DN18" s="628"/>
      <c r="DO18" s="628"/>
      <c r="DP18" s="629"/>
      <c r="DQ18" s="633" t="s">
        <v>121</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198964</v>
      </c>
      <c r="S19" s="628"/>
      <c r="T19" s="628"/>
      <c r="U19" s="628"/>
      <c r="V19" s="628"/>
      <c r="W19" s="628"/>
      <c r="X19" s="628"/>
      <c r="Y19" s="629"/>
      <c r="Z19" s="663">
        <v>0.9</v>
      </c>
      <c r="AA19" s="663"/>
      <c r="AB19" s="663"/>
      <c r="AC19" s="663"/>
      <c r="AD19" s="664">
        <v>198964</v>
      </c>
      <c r="AE19" s="664"/>
      <c r="AF19" s="664"/>
      <c r="AG19" s="664"/>
      <c r="AH19" s="664"/>
      <c r="AI19" s="664"/>
      <c r="AJ19" s="664"/>
      <c r="AK19" s="664"/>
      <c r="AL19" s="630">
        <v>1.9</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v>563429</v>
      </c>
      <c r="BH19" s="628"/>
      <c r="BI19" s="628"/>
      <c r="BJ19" s="628"/>
      <c r="BK19" s="628"/>
      <c r="BL19" s="628"/>
      <c r="BM19" s="628"/>
      <c r="BN19" s="629"/>
      <c r="BO19" s="663">
        <v>7.7</v>
      </c>
      <c r="BP19" s="663"/>
      <c r="BQ19" s="663"/>
      <c r="BR19" s="663"/>
      <c r="BS19" s="664" t="s">
        <v>121</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121</v>
      </c>
      <c r="CS19" s="628"/>
      <c r="CT19" s="628"/>
      <c r="CU19" s="628"/>
      <c r="CV19" s="628"/>
      <c r="CW19" s="628"/>
      <c r="CX19" s="628"/>
      <c r="CY19" s="629"/>
      <c r="CZ19" s="663" t="s">
        <v>121</v>
      </c>
      <c r="DA19" s="663"/>
      <c r="DB19" s="663"/>
      <c r="DC19" s="663"/>
      <c r="DD19" s="633" t="s">
        <v>121</v>
      </c>
      <c r="DE19" s="628"/>
      <c r="DF19" s="628"/>
      <c r="DG19" s="628"/>
      <c r="DH19" s="628"/>
      <c r="DI19" s="628"/>
      <c r="DJ19" s="628"/>
      <c r="DK19" s="628"/>
      <c r="DL19" s="628"/>
      <c r="DM19" s="628"/>
      <c r="DN19" s="628"/>
      <c r="DO19" s="628"/>
      <c r="DP19" s="629"/>
      <c r="DQ19" s="633" t="s">
        <v>121</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v>5996</v>
      </c>
      <c r="S20" s="628"/>
      <c r="T20" s="628"/>
      <c r="U20" s="628"/>
      <c r="V20" s="628"/>
      <c r="W20" s="628"/>
      <c r="X20" s="628"/>
      <c r="Y20" s="629"/>
      <c r="Z20" s="663">
        <v>0</v>
      </c>
      <c r="AA20" s="663"/>
      <c r="AB20" s="663"/>
      <c r="AC20" s="663"/>
      <c r="AD20" s="664">
        <v>5996</v>
      </c>
      <c r="AE20" s="664"/>
      <c r="AF20" s="664"/>
      <c r="AG20" s="664"/>
      <c r="AH20" s="664"/>
      <c r="AI20" s="664"/>
      <c r="AJ20" s="664"/>
      <c r="AK20" s="664"/>
      <c r="AL20" s="630">
        <v>0.1</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v>563429</v>
      </c>
      <c r="BH20" s="628"/>
      <c r="BI20" s="628"/>
      <c r="BJ20" s="628"/>
      <c r="BK20" s="628"/>
      <c r="BL20" s="628"/>
      <c r="BM20" s="628"/>
      <c r="BN20" s="629"/>
      <c r="BO20" s="663">
        <v>7.7</v>
      </c>
      <c r="BP20" s="663"/>
      <c r="BQ20" s="663"/>
      <c r="BR20" s="663"/>
      <c r="BS20" s="664" t="s">
        <v>121</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19947234</v>
      </c>
      <c r="CS20" s="628"/>
      <c r="CT20" s="628"/>
      <c r="CU20" s="628"/>
      <c r="CV20" s="628"/>
      <c r="CW20" s="628"/>
      <c r="CX20" s="628"/>
      <c r="CY20" s="629"/>
      <c r="CZ20" s="663">
        <v>100</v>
      </c>
      <c r="DA20" s="663"/>
      <c r="DB20" s="663"/>
      <c r="DC20" s="663"/>
      <c r="DD20" s="633">
        <v>1807170</v>
      </c>
      <c r="DE20" s="628"/>
      <c r="DF20" s="628"/>
      <c r="DG20" s="628"/>
      <c r="DH20" s="628"/>
      <c r="DI20" s="628"/>
      <c r="DJ20" s="628"/>
      <c r="DK20" s="628"/>
      <c r="DL20" s="628"/>
      <c r="DM20" s="628"/>
      <c r="DN20" s="628"/>
      <c r="DO20" s="628"/>
      <c r="DP20" s="629"/>
      <c r="DQ20" s="633">
        <v>13549010</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2145661</v>
      </c>
      <c r="S21" s="628"/>
      <c r="T21" s="628"/>
      <c r="U21" s="628"/>
      <c r="V21" s="628"/>
      <c r="W21" s="628"/>
      <c r="X21" s="628"/>
      <c r="Y21" s="629"/>
      <c r="Z21" s="663">
        <v>10.1</v>
      </c>
      <c r="AA21" s="663"/>
      <c r="AB21" s="663"/>
      <c r="AC21" s="663"/>
      <c r="AD21" s="664">
        <v>1689156</v>
      </c>
      <c r="AE21" s="664"/>
      <c r="AF21" s="664"/>
      <c r="AG21" s="664"/>
      <c r="AH21" s="664"/>
      <c r="AI21" s="664"/>
      <c r="AJ21" s="664"/>
      <c r="AK21" s="664"/>
      <c r="AL21" s="630">
        <v>16.2</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121</v>
      </c>
      <c r="BH21" s="628"/>
      <c r="BI21" s="628"/>
      <c r="BJ21" s="628"/>
      <c r="BK21" s="628"/>
      <c r="BL21" s="628"/>
      <c r="BM21" s="628"/>
      <c r="BN21" s="629"/>
      <c r="BO21" s="663" t="s">
        <v>121</v>
      </c>
      <c r="BP21" s="663"/>
      <c r="BQ21" s="663"/>
      <c r="BR21" s="663"/>
      <c r="BS21" s="664" t="s">
        <v>121</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1689156</v>
      </c>
      <c r="S22" s="628"/>
      <c r="T22" s="628"/>
      <c r="U22" s="628"/>
      <c r="V22" s="628"/>
      <c r="W22" s="628"/>
      <c r="X22" s="628"/>
      <c r="Y22" s="629"/>
      <c r="Z22" s="663">
        <v>8</v>
      </c>
      <c r="AA22" s="663"/>
      <c r="AB22" s="663"/>
      <c r="AC22" s="663"/>
      <c r="AD22" s="664">
        <v>1689156</v>
      </c>
      <c r="AE22" s="664"/>
      <c r="AF22" s="664"/>
      <c r="AG22" s="664"/>
      <c r="AH22" s="664"/>
      <c r="AI22" s="664"/>
      <c r="AJ22" s="664"/>
      <c r="AK22" s="664"/>
      <c r="AL22" s="630">
        <v>16.2</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121</v>
      </c>
      <c r="BH22" s="628"/>
      <c r="BI22" s="628"/>
      <c r="BJ22" s="628"/>
      <c r="BK22" s="628"/>
      <c r="BL22" s="628"/>
      <c r="BM22" s="628"/>
      <c r="BN22" s="629"/>
      <c r="BO22" s="663" t="s">
        <v>121</v>
      </c>
      <c r="BP22" s="663"/>
      <c r="BQ22" s="663"/>
      <c r="BR22" s="663"/>
      <c r="BS22" s="664" t="s">
        <v>121</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342466</v>
      </c>
      <c r="S23" s="628"/>
      <c r="T23" s="628"/>
      <c r="U23" s="628"/>
      <c r="V23" s="628"/>
      <c r="W23" s="628"/>
      <c r="X23" s="628"/>
      <c r="Y23" s="629"/>
      <c r="Z23" s="663">
        <v>1.6</v>
      </c>
      <c r="AA23" s="663"/>
      <c r="AB23" s="663"/>
      <c r="AC23" s="663"/>
      <c r="AD23" s="664" t="s">
        <v>121</v>
      </c>
      <c r="AE23" s="664"/>
      <c r="AF23" s="664"/>
      <c r="AG23" s="664"/>
      <c r="AH23" s="664"/>
      <c r="AI23" s="664"/>
      <c r="AJ23" s="664"/>
      <c r="AK23" s="664"/>
      <c r="AL23" s="630" t="s">
        <v>121</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v>563429</v>
      </c>
      <c r="BH23" s="628"/>
      <c r="BI23" s="628"/>
      <c r="BJ23" s="628"/>
      <c r="BK23" s="628"/>
      <c r="BL23" s="628"/>
      <c r="BM23" s="628"/>
      <c r="BN23" s="629"/>
      <c r="BO23" s="663">
        <v>7.7</v>
      </c>
      <c r="BP23" s="663"/>
      <c r="BQ23" s="663"/>
      <c r="BR23" s="663"/>
      <c r="BS23" s="664" t="s">
        <v>121</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v>114039</v>
      </c>
      <c r="S24" s="628"/>
      <c r="T24" s="628"/>
      <c r="U24" s="628"/>
      <c r="V24" s="628"/>
      <c r="W24" s="628"/>
      <c r="X24" s="628"/>
      <c r="Y24" s="629"/>
      <c r="Z24" s="663">
        <v>0.5</v>
      </c>
      <c r="AA24" s="663"/>
      <c r="AB24" s="663"/>
      <c r="AC24" s="663"/>
      <c r="AD24" s="664" t="s">
        <v>121</v>
      </c>
      <c r="AE24" s="664"/>
      <c r="AF24" s="664"/>
      <c r="AG24" s="664"/>
      <c r="AH24" s="664"/>
      <c r="AI24" s="664"/>
      <c r="AJ24" s="664"/>
      <c r="AK24" s="664"/>
      <c r="AL24" s="630" t="s">
        <v>121</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121</v>
      </c>
      <c r="BH24" s="628"/>
      <c r="BI24" s="628"/>
      <c r="BJ24" s="628"/>
      <c r="BK24" s="628"/>
      <c r="BL24" s="628"/>
      <c r="BM24" s="628"/>
      <c r="BN24" s="629"/>
      <c r="BO24" s="663" t="s">
        <v>121</v>
      </c>
      <c r="BP24" s="663"/>
      <c r="BQ24" s="663"/>
      <c r="BR24" s="663"/>
      <c r="BS24" s="664" t="s">
        <v>121</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9365869</v>
      </c>
      <c r="CS24" s="674"/>
      <c r="CT24" s="674"/>
      <c r="CU24" s="674"/>
      <c r="CV24" s="674"/>
      <c r="CW24" s="674"/>
      <c r="CX24" s="674"/>
      <c r="CY24" s="702"/>
      <c r="CZ24" s="703">
        <v>47</v>
      </c>
      <c r="DA24" s="686"/>
      <c r="DB24" s="686"/>
      <c r="DC24" s="705"/>
      <c r="DD24" s="701">
        <v>6026259</v>
      </c>
      <c r="DE24" s="674"/>
      <c r="DF24" s="674"/>
      <c r="DG24" s="674"/>
      <c r="DH24" s="674"/>
      <c r="DI24" s="674"/>
      <c r="DJ24" s="674"/>
      <c r="DK24" s="702"/>
      <c r="DL24" s="701">
        <v>5379388</v>
      </c>
      <c r="DM24" s="674"/>
      <c r="DN24" s="674"/>
      <c r="DO24" s="674"/>
      <c r="DP24" s="674"/>
      <c r="DQ24" s="674"/>
      <c r="DR24" s="674"/>
      <c r="DS24" s="674"/>
      <c r="DT24" s="674"/>
      <c r="DU24" s="674"/>
      <c r="DV24" s="702"/>
      <c r="DW24" s="703">
        <v>51.5</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11377628</v>
      </c>
      <c r="S25" s="628"/>
      <c r="T25" s="628"/>
      <c r="U25" s="628"/>
      <c r="V25" s="628"/>
      <c r="W25" s="628"/>
      <c r="X25" s="628"/>
      <c r="Y25" s="629"/>
      <c r="Z25" s="663">
        <v>53.6</v>
      </c>
      <c r="AA25" s="663"/>
      <c r="AB25" s="663"/>
      <c r="AC25" s="663"/>
      <c r="AD25" s="664">
        <v>10357694</v>
      </c>
      <c r="AE25" s="664"/>
      <c r="AF25" s="664"/>
      <c r="AG25" s="664"/>
      <c r="AH25" s="664"/>
      <c r="AI25" s="664"/>
      <c r="AJ25" s="664"/>
      <c r="AK25" s="664"/>
      <c r="AL25" s="630">
        <v>99.2</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121</v>
      </c>
      <c r="BH25" s="628"/>
      <c r="BI25" s="628"/>
      <c r="BJ25" s="628"/>
      <c r="BK25" s="628"/>
      <c r="BL25" s="628"/>
      <c r="BM25" s="628"/>
      <c r="BN25" s="629"/>
      <c r="BO25" s="663" t="s">
        <v>121</v>
      </c>
      <c r="BP25" s="663"/>
      <c r="BQ25" s="663"/>
      <c r="BR25" s="663"/>
      <c r="BS25" s="664" t="s">
        <v>121</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3034079</v>
      </c>
      <c r="CS25" s="636"/>
      <c r="CT25" s="636"/>
      <c r="CU25" s="636"/>
      <c r="CV25" s="636"/>
      <c r="CW25" s="636"/>
      <c r="CX25" s="636"/>
      <c r="CY25" s="637"/>
      <c r="CZ25" s="630">
        <v>15.2</v>
      </c>
      <c r="DA25" s="638"/>
      <c r="DB25" s="638"/>
      <c r="DC25" s="639"/>
      <c r="DD25" s="633">
        <v>2800147</v>
      </c>
      <c r="DE25" s="636"/>
      <c r="DF25" s="636"/>
      <c r="DG25" s="636"/>
      <c r="DH25" s="636"/>
      <c r="DI25" s="636"/>
      <c r="DJ25" s="636"/>
      <c r="DK25" s="637"/>
      <c r="DL25" s="633">
        <v>2791706</v>
      </c>
      <c r="DM25" s="636"/>
      <c r="DN25" s="636"/>
      <c r="DO25" s="636"/>
      <c r="DP25" s="636"/>
      <c r="DQ25" s="636"/>
      <c r="DR25" s="636"/>
      <c r="DS25" s="636"/>
      <c r="DT25" s="636"/>
      <c r="DU25" s="636"/>
      <c r="DV25" s="637"/>
      <c r="DW25" s="630">
        <v>26.7</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v>5026</v>
      </c>
      <c r="S26" s="628"/>
      <c r="T26" s="628"/>
      <c r="U26" s="628"/>
      <c r="V26" s="628"/>
      <c r="W26" s="628"/>
      <c r="X26" s="628"/>
      <c r="Y26" s="629"/>
      <c r="Z26" s="663">
        <v>0</v>
      </c>
      <c r="AA26" s="663"/>
      <c r="AB26" s="663"/>
      <c r="AC26" s="663"/>
      <c r="AD26" s="664">
        <v>5026</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121</v>
      </c>
      <c r="BH26" s="628"/>
      <c r="BI26" s="628"/>
      <c r="BJ26" s="628"/>
      <c r="BK26" s="628"/>
      <c r="BL26" s="628"/>
      <c r="BM26" s="628"/>
      <c r="BN26" s="629"/>
      <c r="BO26" s="663" t="s">
        <v>121</v>
      </c>
      <c r="BP26" s="663"/>
      <c r="BQ26" s="663"/>
      <c r="BR26" s="663"/>
      <c r="BS26" s="664" t="s">
        <v>121</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1613255</v>
      </c>
      <c r="CS26" s="628"/>
      <c r="CT26" s="628"/>
      <c r="CU26" s="628"/>
      <c r="CV26" s="628"/>
      <c r="CW26" s="628"/>
      <c r="CX26" s="628"/>
      <c r="CY26" s="629"/>
      <c r="CZ26" s="630">
        <v>8.1</v>
      </c>
      <c r="DA26" s="638"/>
      <c r="DB26" s="638"/>
      <c r="DC26" s="639"/>
      <c r="DD26" s="633">
        <v>1491595</v>
      </c>
      <c r="DE26" s="628"/>
      <c r="DF26" s="628"/>
      <c r="DG26" s="628"/>
      <c r="DH26" s="628"/>
      <c r="DI26" s="628"/>
      <c r="DJ26" s="628"/>
      <c r="DK26" s="629"/>
      <c r="DL26" s="633" t="s">
        <v>121</v>
      </c>
      <c r="DM26" s="628"/>
      <c r="DN26" s="628"/>
      <c r="DO26" s="628"/>
      <c r="DP26" s="628"/>
      <c r="DQ26" s="628"/>
      <c r="DR26" s="628"/>
      <c r="DS26" s="628"/>
      <c r="DT26" s="628"/>
      <c r="DU26" s="628"/>
      <c r="DV26" s="629"/>
      <c r="DW26" s="630" t="s">
        <v>121</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39265</v>
      </c>
      <c r="S27" s="628"/>
      <c r="T27" s="628"/>
      <c r="U27" s="628"/>
      <c r="V27" s="628"/>
      <c r="W27" s="628"/>
      <c r="X27" s="628"/>
      <c r="Y27" s="629"/>
      <c r="Z27" s="663">
        <v>0.2</v>
      </c>
      <c r="AA27" s="663"/>
      <c r="AB27" s="663"/>
      <c r="AC27" s="663"/>
      <c r="AD27" s="664" t="s">
        <v>121</v>
      </c>
      <c r="AE27" s="664"/>
      <c r="AF27" s="664"/>
      <c r="AG27" s="664"/>
      <c r="AH27" s="664"/>
      <c r="AI27" s="664"/>
      <c r="AJ27" s="664"/>
      <c r="AK27" s="664"/>
      <c r="AL27" s="630" t="s">
        <v>121</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7359103</v>
      </c>
      <c r="BH27" s="628"/>
      <c r="BI27" s="628"/>
      <c r="BJ27" s="628"/>
      <c r="BK27" s="628"/>
      <c r="BL27" s="628"/>
      <c r="BM27" s="628"/>
      <c r="BN27" s="629"/>
      <c r="BO27" s="663">
        <v>100</v>
      </c>
      <c r="BP27" s="663"/>
      <c r="BQ27" s="663"/>
      <c r="BR27" s="663"/>
      <c r="BS27" s="664" t="s">
        <v>121</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5116145</v>
      </c>
      <c r="CS27" s="636"/>
      <c r="CT27" s="636"/>
      <c r="CU27" s="636"/>
      <c r="CV27" s="636"/>
      <c r="CW27" s="636"/>
      <c r="CX27" s="636"/>
      <c r="CY27" s="637"/>
      <c r="CZ27" s="630">
        <v>25.6</v>
      </c>
      <c r="DA27" s="638"/>
      <c r="DB27" s="638"/>
      <c r="DC27" s="639"/>
      <c r="DD27" s="633">
        <v>2076955</v>
      </c>
      <c r="DE27" s="636"/>
      <c r="DF27" s="636"/>
      <c r="DG27" s="636"/>
      <c r="DH27" s="636"/>
      <c r="DI27" s="636"/>
      <c r="DJ27" s="636"/>
      <c r="DK27" s="637"/>
      <c r="DL27" s="633">
        <v>1438525</v>
      </c>
      <c r="DM27" s="636"/>
      <c r="DN27" s="636"/>
      <c r="DO27" s="636"/>
      <c r="DP27" s="636"/>
      <c r="DQ27" s="636"/>
      <c r="DR27" s="636"/>
      <c r="DS27" s="636"/>
      <c r="DT27" s="636"/>
      <c r="DU27" s="636"/>
      <c r="DV27" s="637"/>
      <c r="DW27" s="630">
        <v>13.8</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203036</v>
      </c>
      <c r="S28" s="628"/>
      <c r="T28" s="628"/>
      <c r="U28" s="628"/>
      <c r="V28" s="628"/>
      <c r="W28" s="628"/>
      <c r="X28" s="628"/>
      <c r="Y28" s="629"/>
      <c r="Z28" s="663">
        <v>1</v>
      </c>
      <c r="AA28" s="663"/>
      <c r="AB28" s="663"/>
      <c r="AC28" s="663"/>
      <c r="AD28" s="664">
        <v>25383</v>
      </c>
      <c r="AE28" s="664"/>
      <c r="AF28" s="664"/>
      <c r="AG28" s="664"/>
      <c r="AH28" s="664"/>
      <c r="AI28" s="664"/>
      <c r="AJ28" s="664"/>
      <c r="AK28" s="664"/>
      <c r="AL28" s="630">
        <v>0.2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1215645</v>
      </c>
      <c r="CS28" s="628"/>
      <c r="CT28" s="628"/>
      <c r="CU28" s="628"/>
      <c r="CV28" s="628"/>
      <c r="CW28" s="628"/>
      <c r="CX28" s="628"/>
      <c r="CY28" s="629"/>
      <c r="CZ28" s="630">
        <v>6.1</v>
      </c>
      <c r="DA28" s="638"/>
      <c r="DB28" s="638"/>
      <c r="DC28" s="639"/>
      <c r="DD28" s="633">
        <v>1149157</v>
      </c>
      <c r="DE28" s="628"/>
      <c r="DF28" s="628"/>
      <c r="DG28" s="628"/>
      <c r="DH28" s="628"/>
      <c r="DI28" s="628"/>
      <c r="DJ28" s="628"/>
      <c r="DK28" s="629"/>
      <c r="DL28" s="633">
        <v>1149157</v>
      </c>
      <c r="DM28" s="628"/>
      <c r="DN28" s="628"/>
      <c r="DO28" s="628"/>
      <c r="DP28" s="628"/>
      <c r="DQ28" s="628"/>
      <c r="DR28" s="628"/>
      <c r="DS28" s="628"/>
      <c r="DT28" s="628"/>
      <c r="DU28" s="628"/>
      <c r="DV28" s="629"/>
      <c r="DW28" s="630">
        <v>11</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21528</v>
      </c>
      <c r="S29" s="628"/>
      <c r="T29" s="628"/>
      <c r="U29" s="628"/>
      <c r="V29" s="628"/>
      <c r="W29" s="628"/>
      <c r="X29" s="628"/>
      <c r="Y29" s="629"/>
      <c r="Z29" s="663">
        <v>0.1</v>
      </c>
      <c r="AA29" s="663"/>
      <c r="AB29" s="663"/>
      <c r="AC29" s="663"/>
      <c r="AD29" s="664" t="s">
        <v>121</v>
      </c>
      <c r="AE29" s="664"/>
      <c r="AF29" s="664"/>
      <c r="AG29" s="664"/>
      <c r="AH29" s="664"/>
      <c r="AI29" s="664"/>
      <c r="AJ29" s="664"/>
      <c r="AK29" s="664"/>
      <c r="AL29" s="630" t="s">
        <v>121</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1215645</v>
      </c>
      <c r="CS29" s="636"/>
      <c r="CT29" s="636"/>
      <c r="CU29" s="636"/>
      <c r="CV29" s="636"/>
      <c r="CW29" s="636"/>
      <c r="CX29" s="636"/>
      <c r="CY29" s="637"/>
      <c r="CZ29" s="630">
        <v>6.1</v>
      </c>
      <c r="DA29" s="638"/>
      <c r="DB29" s="638"/>
      <c r="DC29" s="639"/>
      <c r="DD29" s="633">
        <v>1149157</v>
      </c>
      <c r="DE29" s="636"/>
      <c r="DF29" s="636"/>
      <c r="DG29" s="636"/>
      <c r="DH29" s="636"/>
      <c r="DI29" s="636"/>
      <c r="DJ29" s="636"/>
      <c r="DK29" s="637"/>
      <c r="DL29" s="633">
        <v>1149157</v>
      </c>
      <c r="DM29" s="636"/>
      <c r="DN29" s="636"/>
      <c r="DO29" s="636"/>
      <c r="DP29" s="636"/>
      <c r="DQ29" s="636"/>
      <c r="DR29" s="636"/>
      <c r="DS29" s="636"/>
      <c r="DT29" s="636"/>
      <c r="DU29" s="636"/>
      <c r="DV29" s="637"/>
      <c r="DW29" s="630">
        <v>11</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4084775</v>
      </c>
      <c r="S30" s="628"/>
      <c r="T30" s="628"/>
      <c r="U30" s="628"/>
      <c r="V30" s="628"/>
      <c r="W30" s="628"/>
      <c r="X30" s="628"/>
      <c r="Y30" s="629"/>
      <c r="Z30" s="663">
        <v>19.3</v>
      </c>
      <c r="AA30" s="663"/>
      <c r="AB30" s="663"/>
      <c r="AC30" s="663"/>
      <c r="AD30" s="664" t="s">
        <v>121</v>
      </c>
      <c r="AE30" s="664"/>
      <c r="AF30" s="664"/>
      <c r="AG30" s="664"/>
      <c r="AH30" s="664"/>
      <c r="AI30" s="664"/>
      <c r="AJ30" s="664"/>
      <c r="AK30" s="664"/>
      <c r="AL30" s="630" t="s">
        <v>121</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1179160</v>
      </c>
      <c r="CS30" s="628"/>
      <c r="CT30" s="628"/>
      <c r="CU30" s="628"/>
      <c r="CV30" s="628"/>
      <c r="CW30" s="628"/>
      <c r="CX30" s="628"/>
      <c r="CY30" s="629"/>
      <c r="CZ30" s="630">
        <v>5.9</v>
      </c>
      <c r="DA30" s="638"/>
      <c r="DB30" s="638"/>
      <c r="DC30" s="639"/>
      <c r="DD30" s="633">
        <v>1112672</v>
      </c>
      <c r="DE30" s="628"/>
      <c r="DF30" s="628"/>
      <c r="DG30" s="628"/>
      <c r="DH30" s="628"/>
      <c r="DI30" s="628"/>
      <c r="DJ30" s="628"/>
      <c r="DK30" s="629"/>
      <c r="DL30" s="633">
        <v>1112672</v>
      </c>
      <c r="DM30" s="628"/>
      <c r="DN30" s="628"/>
      <c r="DO30" s="628"/>
      <c r="DP30" s="628"/>
      <c r="DQ30" s="628"/>
      <c r="DR30" s="628"/>
      <c r="DS30" s="628"/>
      <c r="DT30" s="628"/>
      <c r="DU30" s="628"/>
      <c r="DV30" s="629"/>
      <c r="DW30" s="630">
        <v>10.7</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v>4466</v>
      </c>
      <c r="S31" s="628"/>
      <c r="T31" s="628"/>
      <c r="U31" s="628"/>
      <c r="V31" s="628"/>
      <c r="W31" s="628"/>
      <c r="X31" s="628"/>
      <c r="Y31" s="629"/>
      <c r="Z31" s="663">
        <v>0</v>
      </c>
      <c r="AA31" s="663"/>
      <c r="AB31" s="663"/>
      <c r="AC31" s="663"/>
      <c r="AD31" s="664">
        <v>4466</v>
      </c>
      <c r="AE31" s="664"/>
      <c r="AF31" s="664"/>
      <c r="AG31" s="664"/>
      <c r="AH31" s="664"/>
      <c r="AI31" s="664"/>
      <c r="AJ31" s="664"/>
      <c r="AK31" s="664"/>
      <c r="AL31" s="630">
        <v>0</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99.3</v>
      </c>
      <c r="BH31" s="685"/>
      <c r="BI31" s="685"/>
      <c r="BJ31" s="685"/>
      <c r="BK31" s="685"/>
      <c r="BL31" s="685"/>
      <c r="BM31" s="686">
        <v>97.8</v>
      </c>
      <c r="BN31" s="685"/>
      <c r="BO31" s="685"/>
      <c r="BP31" s="685"/>
      <c r="BQ31" s="687"/>
      <c r="BR31" s="684">
        <v>99.3</v>
      </c>
      <c r="BS31" s="685"/>
      <c r="BT31" s="685"/>
      <c r="BU31" s="685"/>
      <c r="BV31" s="685"/>
      <c r="BW31" s="685"/>
      <c r="BX31" s="686">
        <v>97.9</v>
      </c>
      <c r="BY31" s="685"/>
      <c r="BZ31" s="685"/>
      <c r="CA31" s="685"/>
      <c r="CB31" s="687"/>
      <c r="CD31" s="642"/>
      <c r="CE31" s="643"/>
      <c r="CF31" s="624" t="s">
        <v>300</v>
      </c>
      <c r="CG31" s="625"/>
      <c r="CH31" s="625"/>
      <c r="CI31" s="625"/>
      <c r="CJ31" s="625"/>
      <c r="CK31" s="625"/>
      <c r="CL31" s="625"/>
      <c r="CM31" s="625"/>
      <c r="CN31" s="625"/>
      <c r="CO31" s="625"/>
      <c r="CP31" s="625"/>
      <c r="CQ31" s="626"/>
      <c r="CR31" s="627">
        <v>36485</v>
      </c>
      <c r="CS31" s="636"/>
      <c r="CT31" s="636"/>
      <c r="CU31" s="636"/>
      <c r="CV31" s="636"/>
      <c r="CW31" s="636"/>
      <c r="CX31" s="636"/>
      <c r="CY31" s="637"/>
      <c r="CZ31" s="630">
        <v>0.2</v>
      </c>
      <c r="DA31" s="638"/>
      <c r="DB31" s="638"/>
      <c r="DC31" s="639"/>
      <c r="DD31" s="633">
        <v>36485</v>
      </c>
      <c r="DE31" s="636"/>
      <c r="DF31" s="636"/>
      <c r="DG31" s="636"/>
      <c r="DH31" s="636"/>
      <c r="DI31" s="636"/>
      <c r="DJ31" s="636"/>
      <c r="DK31" s="637"/>
      <c r="DL31" s="633">
        <v>36485</v>
      </c>
      <c r="DM31" s="636"/>
      <c r="DN31" s="636"/>
      <c r="DO31" s="636"/>
      <c r="DP31" s="636"/>
      <c r="DQ31" s="636"/>
      <c r="DR31" s="636"/>
      <c r="DS31" s="636"/>
      <c r="DT31" s="636"/>
      <c r="DU31" s="636"/>
      <c r="DV31" s="637"/>
      <c r="DW31" s="630">
        <v>0.3</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1318864</v>
      </c>
      <c r="S32" s="628"/>
      <c r="T32" s="628"/>
      <c r="U32" s="628"/>
      <c r="V32" s="628"/>
      <c r="W32" s="628"/>
      <c r="X32" s="628"/>
      <c r="Y32" s="629"/>
      <c r="Z32" s="663">
        <v>6.2</v>
      </c>
      <c r="AA32" s="663"/>
      <c r="AB32" s="663"/>
      <c r="AC32" s="663"/>
      <c r="AD32" s="664" t="s">
        <v>121</v>
      </c>
      <c r="AE32" s="664"/>
      <c r="AF32" s="664"/>
      <c r="AG32" s="664"/>
      <c r="AH32" s="664"/>
      <c r="AI32" s="664"/>
      <c r="AJ32" s="664"/>
      <c r="AK32" s="664"/>
      <c r="AL32" s="630" t="s">
        <v>121</v>
      </c>
      <c r="AM32" s="631"/>
      <c r="AN32" s="631"/>
      <c r="AO32" s="665"/>
      <c r="AP32" s="666"/>
      <c r="AQ32" s="667"/>
      <c r="AR32" s="667"/>
      <c r="AS32" s="667"/>
      <c r="AT32" s="691"/>
      <c r="AU32" s="202" t="s">
        <v>302</v>
      </c>
      <c r="AX32" s="624" t="s">
        <v>303</v>
      </c>
      <c r="AY32" s="625"/>
      <c r="AZ32" s="625"/>
      <c r="BA32" s="625"/>
      <c r="BB32" s="625"/>
      <c r="BC32" s="625"/>
      <c r="BD32" s="625"/>
      <c r="BE32" s="625"/>
      <c r="BF32" s="626"/>
      <c r="BG32" s="683">
        <v>99.1</v>
      </c>
      <c r="BH32" s="636"/>
      <c r="BI32" s="636"/>
      <c r="BJ32" s="636"/>
      <c r="BK32" s="636"/>
      <c r="BL32" s="636"/>
      <c r="BM32" s="631">
        <v>97.2</v>
      </c>
      <c r="BN32" s="636"/>
      <c r="BO32" s="636"/>
      <c r="BP32" s="636"/>
      <c r="BQ32" s="661"/>
      <c r="BR32" s="683">
        <v>99</v>
      </c>
      <c r="BS32" s="636"/>
      <c r="BT32" s="636"/>
      <c r="BU32" s="636"/>
      <c r="BV32" s="636"/>
      <c r="BW32" s="636"/>
      <c r="BX32" s="631">
        <v>97.2</v>
      </c>
      <c r="BY32" s="636"/>
      <c r="BZ32" s="636"/>
      <c r="CA32" s="636"/>
      <c r="CB32" s="661"/>
      <c r="CD32" s="644"/>
      <c r="CE32" s="645"/>
      <c r="CF32" s="624" t="s">
        <v>304</v>
      </c>
      <c r="CG32" s="625"/>
      <c r="CH32" s="625"/>
      <c r="CI32" s="625"/>
      <c r="CJ32" s="625"/>
      <c r="CK32" s="625"/>
      <c r="CL32" s="625"/>
      <c r="CM32" s="625"/>
      <c r="CN32" s="625"/>
      <c r="CO32" s="625"/>
      <c r="CP32" s="625"/>
      <c r="CQ32" s="626"/>
      <c r="CR32" s="627" t="s">
        <v>121</v>
      </c>
      <c r="CS32" s="628"/>
      <c r="CT32" s="628"/>
      <c r="CU32" s="628"/>
      <c r="CV32" s="628"/>
      <c r="CW32" s="628"/>
      <c r="CX32" s="628"/>
      <c r="CY32" s="629"/>
      <c r="CZ32" s="630" t="s">
        <v>121</v>
      </c>
      <c r="DA32" s="638"/>
      <c r="DB32" s="638"/>
      <c r="DC32" s="639"/>
      <c r="DD32" s="633" t="s">
        <v>121</v>
      </c>
      <c r="DE32" s="628"/>
      <c r="DF32" s="628"/>
      <c r="DG32" s="628"/>
      <c r="DH32" s="628"/>
      <c r="DI32" s="628"/>
      <c r="DJ32" s="628"/>
      <c r="DK32" s="629"/>
      <c r="DL32" s="633" t="s">
        <v>121</v>
      </c>
      <c r="DM32" s="628"/>
      <c r="DN32" s="628"/>
      <c r="DO32" s="628"/>
      <c r="DP32" s="628"/>
      <c r="DQ32" s="628"/>
      <c r="DR32" s="628"/>
      <c r="DS32" s="628"/>
      <c r="DT32" s="628"/>
      <c r="DU32" s="628"/>
      <c r="DV32" s="629"/>
      <c r="DW32" s="630" t="s">
        <v>121</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203535</v>
      </c>
      <c r="S33" s="628"/>
      <c r="T33" s="628"/>
      <c r="U33" s="628"/>
      <c r="V33" s="628"/>
      <c r="W33" s="628"/>
      <c r="X33" s="628"/>
      <c r="Y33" s="629"/>
      <c r="Z33" s="663">
        <v>1</v>
      </c>
      <c r="AA33" s="663"/>
      <c r="AB33" s="663"/>
      <c r="AC33" s="663"/>
      <c r="AD33" s="664">
        <v>44810</v>
      </c>
      <c r="AE33" s="664"/>
      <c r="AF33" s="664"/>
      <c r="AG33" s="664"/>
      <c r="AH33" s="664"/>
      <c r="AI33" s="664"/>
      <c r="AJ33" s="664"/>
      <c r="AK33" s="664"/>
      <c r="AL33" s="630">
        <v>0.4</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99.3</v>
      </c>
      <c r="BH33" s="612"/>
      <c r="BI33" s="612"/>
      <c r="BJ33" s="612"/>
      <c r="BK33" s="612"/>
      <c r="BL33" s="612"/>
      <c r="BM33" s="656">
        <v>98.2</v>
      </c>
      <c r="BN33" s="612"/>
      <c r="BO33" s="612"/>
      <c r="BP33" s="612"/>
      <c r="BQ33" s="650"/>
      <c r="BR33" s="682">
        <v>99.4</v>
      </c>
      <c r="BS33" s="612"/>
      <c r="BT33" s="612"/>
      <c r="BU33" s="612"/>
      <c r="BV33" s="612"/>
      <c r="BW33" s="612"/>
      <c r="BX33" s="656">
        <v>98.3</v>
      </c>
      <c r="BY33" s="612"/>
      <c r="BZ33" s="612"/>
      <c r="CA33" s="612"/>
      <c r="CB33" s="650"/>
      <c r="CD33" s="624" t="s">
        <v>307</v>
      </c>
      <c r="CE33" s="625"/>
      <c r="CF33" s="625"/>
      <c r="CG33" s="625"/>
      <c r="CH33" s="625"/>
      <c r="CI33" s="625"/>
      <c r="CJ33" s="625"/>
      <c r="CK33" s="625"/>
      <c r="CL33" s="625"/>
      <c r="CM33" s="625"/>
      <c r="CN33" s="625"/>
      <c r="CO33" s="625"/>
      <c r="CP33" s="625"/>
      <c r="CQ33" s="626"/>
      <c r="CR33" s="627">
        <v>8774195</v>
      </c>
      <c r="CS33" s="636"/>
      <c r="CT33" s="636"/>
      <c r="CU33" s="636"/>
      <c r="CV33" s="636"/>
      <c r="CW33" s="636"/>
      <c r="CX33" s="636"/>
      <c r="CY33" s="637"/>
      <c r="CZ33" s="630">
        <v>44</v>
      </c>
      <c r="DA33" s="638"/>
      <c r="DB33" s="638"/>
      <c r="DC33" s="639"/>
      <c r="DD33" s="633">
        <v>7292088</v>
      </c>
      <c r="DE33" s="636"/>
      <c r="DF33" s="636"/>
      <c r="DG33" s="636"/>
      <c r="DH33" s="636"/>
      <c r="DI33" s="636"/>
      <c r="DJ33" s="636"/>
      <c r="DK33" s="637"/>
      <c r="DL33" s="633">
        <v>5391216</v>
      </c>
      <c r="DM33" s="636"/>
      <c r="DN33" s="636"/>
      <c r="DO33" s="636"/>
      <c r="DP33" s="636"/>
      <c r="DQ33" s="636"/>
      <c r="DR33" s="636"/>
      <c r="DS33" s="636"/>
      <c r="DT33" s="636"/>
      <c r="DU33" s="636"/>
      <c r="DV33" s="637"/>
      <c r="DW33" s="630">
        <v>51.6</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1041963</v>
      </c>
      <c r="S34" s="628"/>
      <c r="T34" s="628"/>
      <c r="U34" s="628"/>
      <c r="V34" s="628"/>
      <c r="W34" s="628"/>
      <c r="X34" s="628"/>
      <c r="Y34" s="629"/>
      <c r="Z34" s="663">
        <v>4.9000000000000004</v>
      </c>
      <c r="AA34" s="663"/>
      <c r="AB34" s="663"/>
      <c r="AC34" s="663"/>
      <c r="AD34" s="664" t="s">
        <v>121</v>
      </c>
      <c r="AE34" s="664"/>
      <c r="AF34" s="664"/>
      <c r="AG34" s="664"/>
      <c r="AH34" s="664"/>
      <c r="AI34" s="664"/>
      <c r="AJ34" s="664"/>
      <c r="AK34" s="664"/>
      <c r="AL34" s="630" t="s">
        <v>121</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3262084</v>
      </c>
      <c r="CS34" s="628"/>
      <c r="CT34" s="628"/>
      <c r="CU34" s="628"/>
      <c r="CV34" s="628"/>
      <c r="CW34" s="628"/>
      <c r="CX34" s="628"/>
      <c r="CY34" s="629"/>
      <c r="CZ34" s="630">
        <v>16.399999999999999</v>
      </c>
      <c r="DA34" s="638"/>
      <c r="DB34" s="638"/>
      <c r="DC34" s="639"/>
      <c r="DD34" s="633">
        <v>2788427</v>
      </c>
      <c r="DE34" s="628"/>
      <c r="DF34" s="628"/>
      <c r="DG34" s="628"/>
      <c r="DH34" s="628"/>
      <c r="DI34" s="628"/>
      <c r="DJ34" s="628"/>
      <c r="DK34" s="629"/>
      <c r="DL34" s="633">
        <v>2406935</v>
      </c>
      <c r="DM34" s="628"/>
      <c r="DN34" s="628"/>
      <c r="DO34" s="628"/>
      <c r="DP34" s="628"/>
      <c r="DQ34" s="628"/>
      <c r="DR34" s="628"/>
      <c r="DS34" s="628"/>
      <c r="DT34" s="628"/>
      <c r="DU34" s="628"/>
      <c r="DV34" s="629"/>
      <c r="DW34" s="630">
        <v>23.1</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1196175</v>
      </c>
      <c r="S35" s="628"/>
      <c r="T35" s="628"/>
      <c r="U35" s="628"/>
      <c r="V35" s="628"/>
      <c r="W35" s="628"/>
      <c r="X35" s="628"/>
      <c r="Y35" s="629"/>
      <c r="Z35" s="663">
        <v>5.6</v>
      </c>
      <c r="AA35" s="663"/>
      <c r="AB35" s="663"/>
      <c r="AC35" s="663"/>
      <c r="AD35" s="664" t="s">
        <v>121</v>
      </c>
      <c r="AE35" s="664"/>
      <c r="AF35" s="664"/>
      <c r="AG35" s="664"/>
      <c r="AH35" s="664"/>
      <c r="AI35" s="664"/>
      <c r="AJ35" s="664"/>
      <c r="AK35" s="664"/>
      <c r="AL35" s="630" t="s">
        <v>121</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197336</v>
      </c>
      <c r="CS35" s="636"/>
      <c r="CT35" s="636"/>
      <c r="CU35" s="636"/>
      <c r="CV35" s="636"/>
      <c r="CW35" s="636"/>
      <c r="CX35" s="636"/>
      <c r="CY35" s="637"/>
      <c r="CZ35" s="630">
        <v>1</v>
      </c>
      <c r="DA35" s="638"/>
      <c r="DB35" s="638"/>
      <c r="DC35" s="639"/>
      <c r="DD35" s="633">
        <v>177174</v>
      </c>
      <c r="DE35" s="636"/>
      <c r="DF35" s="636"/>
      <c r="DG35" s="636"/>
      <c r="DH35" s="636"/>
      <c r="DI35" s="636"/>
      <c r="DJ35" s="636"/>
      <c r="DK35" s="637"/>
      <c r="DL35" s="633">
        <v>151939</v>
      </c>
      <c r="DM35" s="636"/>
      <c r="DN35" s="636"/>
      <c r="DO35" s="636"/>
      <c r="DP35" s="636"/>
      <c r="DQ35" s="636"/>
      <c r="DR35" s="636"/>
      <c r="DS35" s="636"/>
      <c r="DT35" s="636"/>
      <c r="DU35" s="636"/>
      <c r="DV35" s="637"/>
      <c r="DW35" s="630">
        <v>1.5</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672620</v>
      </c>
      <c r="S36" s="628"/>
      <c r="T36" s="628"/>
      <c r="U36" s="628"/>
      <c r="V36" s="628"/>
      <c r="W36" s="628"/>
      <c r="X36" s="628"/>
      <c r="Y36" s="629"/>
      <c r="Z36" s="663">
        <v>3.2</v>
      </c>
      <c r="AA36" s="663"/>
      <c r="AB36" s="663"/>
      <c r="AC36" s="663"/>
      <c r="AD36" s="664" t="s">
        <v>121</v>
      </c>
      <c r="AE36" s="664"/>
      <c r="AF36" s="664"/>
      <c r="AG36" s="664"/>
      <c r="AH36" s="664"/>
      <c r="AI36" s="664"/>
      <c r="AJ36" s="664"/>
      <c r="AK36" s="664"/>
      <c r="AL36" s="630" t="s">
        <v>121</v>
      </c>
      <c r="AM36" s="631"/>
      <c r="AN36" s="631"/>
      <c r="AO36" s="665"/>
      <c r="AP36" s="210"/>
      <c r="AQ36" s="670" t="s">
        <v>315</v>
      </c>
      <c r="AR36" s="671"/>
      <c r="AS36" s="671"/>
      <c r="AT36" s="671"/>
      <c r="AU36" s="671"/>
      <c r="AV36" s="671"/>
      <c r="AW36" s="671"/>
      <c r="AX36" s="671"/>
      <c r="AY36" s="672"/>
      <c r="AZ36" s="673">
        <v>2060415</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45950</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2668811</v>
      </c>
      <c r="CS36" s="628"/>
      <c r="CT36" s="628"/>
      <c r="CU36" s="628"/>
      <c r="CV36" s="628"/>
      <c r="CW36" s="628"/>
      <c r="CX36" s="628"/>
      <c r="CY36" s="629"/>
      <c r="CZ36" s="630">
        <v>13.4</v>
      </c>
      <c r="DA36" s="638"/>
      <c r="DB36" s="638"/>
      <c r="DC36" s="639"/>
      <c r="DD36" s="633">
        <v>2503482</v>
      </c>
      <c r="DE36" s="628"/>
      <c r="DF36" s="628"/>
      <c r="DG36" s="628"/>
      <c r="DH36" s="628"/>
      <c r="DI36" s="628"/>
      <c r="DJ36" s="628"/>
      <c r="DK36" s="629"/>
      <c r="DL36" s="633">
        <v>1681803</v>
      </c>
      <c r="DM36" s="628"/>
      <c r="DN36" s="628"/>
      <c r="DO36" s="628"/>
      <c r="DP36" s="628"/>
      <c r="DQ36" s="628"/>
      <c r="DR36" s="628"/>
      <c r="DS36" s="628"/>
      <c r="DT36" s="628"/>
      <c r="DU36" s="628"/>
      <c r="DV36" s="629"/>
      <c r="DW36" s="630">
        <v>16.100000000000001</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340440</v>
      </c>
      <c r="S37" s="628"/>
      <c r="T37" s="628"/>
      <c r="U37" s="628"/>
      <c r="V37" s="628"/>
      <c r="W37" s="628"/>
      <c r="X37" s="628"/>
      <c r="Y37" s="629"/>
      <c r="Z37" s="663">
        <v>1.6</v>
      </c>
      <c r="AA37" s="663"/>
      <c r="AB37" s="663"/>
      <c r="AC37" s="663"/>
      <c r="AD37" s="664">
        <v>2698</v>
      </c>
      <c r="AE37" s="664"/>
      <c r="AF37" s="664"/>
      <c r="AG37" s="664"/>
      <c r="AH37" s="664"/>
      <c r="AI37" s="664"/>
      <c r="AJ37" s="664"/>
      <c r="AK37" s="664"/>
      <c r="AL37" s="630">
        <v>0</v>
      </c>
      <c r="AM37" s="631"/>
      <c r="AN37" s="631"/>
      <c r="AO37" s="665"/>
      <c r="AQ37" s="658" t="s">
        <v>319</v>
      </c>
      <c r="AR37" s="659"/>
      <c r="AS37" s="659"/>
      <c r="AT37" s="659"/>
      <c r="AU37" s="659"/>
      <c r="AV37" s="659"/>
      <c r="AW37" s="659"/>
      <c r="AX37" s="659"/>
      <c r="AY37" s="660"/>
      <c r="AZ37" s="627">
        <v>519542</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12181</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1145913</v>
      </c>
      <c r="CS37" s="636"/>
      <c r="CT37" s="636"/>
      <c r="CU37" s="636"/>
      <c r="CV37" s="636"/>
      <c r="CW37" s="636"/>
      <c r="CX37" s="636"/>
      <c r="CY37" s="637"/>
      <c r="CZ37" s="630">
        <v>5.7</v>
      </c>
      <c r="DA37" s="638"/>
      <c r="DB37" s="638"/>
      <c r="DC37" s="639"/>
      <c r="DD37" s="633">
        <v>1145913</v>
      </c>
      <c r="DE37" s="636"/>
      <c r="DF37" s="636"/>
      <c r="DG37" s="636"/>
      <c r="DH37" s="636"/>
      <c r="DI37" s="636"/>
      <c r="DJ37" s="636"/>
      <c r="DK37" s="637"/>
      <c r="DL37" s="633">
        <v>1054616</v>
      </c>
      <c r="DM37" s="636"/>
      <c r="DN37" s="636"/>
      <c r="DO37" s="636"/>
      <c r="DP37" s="636"/>
      <c r="DQ37" s="636"/>
      <c r="DR37" s="636"/>
      <c r="DS37" s="636"/>
      <c r="DT37" s="636"/>
      <c r="DU37" s="636"/>
      <c r="DV37" s="637"/>
      <c r="DW37" s="630">
        <v>10.1</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700000</v>
      </c>
      <c r="S38" s="628"/>
      <c r="T38" s="628"/>
      <c r="U38" s="628"/>
      <c r="V38" s="628"/>
      <c r="W38" s="628"/>
      <c r="X38" s="628"/>
      <c r="Y38" s="629"/>
      <c r="Z38" s="663">
        <v>3.3</v>
      </c>
      <c r="AA38" s="663"/>
      <c r="AB38" s="663"/>
      <c r="AC38" s="663"/>
      <c r="AD38" s="664" t="s">
        <v>121</v>
      </c>
      <c r="AE38" s="664"/>
      <c r="AF38" s="664"/>
      <c r="AG38" s="664"/>
      <c r="AH38" s="664"/>
      <c r="AI38" s="664"/>
      <c r="AJ38" s="664"/>
      <c r="AK38" s="664"/>
      <c r="AL38" s="630" t="s">
        <v>121</v>
      </c>
      <c r="AM38" s="631"/>
      <c r="AN38" s="631"/>
      <c r="AO38" s="665"/>
      <c r="AQ38" s="658" t="s">
        <v>323</v>
      </c>
      <c r="AR38" s="659"/>
      <c r="AS38" s="659"/>
      <c r="AT38" s="659"/>
      <c r="AU38" s="659"/>
      <c r="AV38" s="659"/>
      <c r="AW38" s="659"/>
      <c r="AX38" s="659"/>
      <c r="AY38" s="660"/>
      <c r="AZ38" s="627">
        <v>8113</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4845</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1532760</v>
      </c>
      <c r="CS38" s="628"/>
      <c r="CT38" s="628"/>
      <c r="CU38" s="628"/>
      <c r="CV38" s="628"/>
      <c r="CW38" s="628"/>
      <c r="CX38" s="628"/>
      <c r="CY38" s="629"/>
      <c r="CZ38" s="630">
        <v>7.7</v>
      </c>
      <c r="DA38" s="638"/>
      <c r="DB38" s="638"/>
      <c r="DC38" s="639"/>
      <c r="DD38" s="633">
        <v>1276050</v>
      </c>
      <c r="DE38" s="628"/>
      <c r="DF38" s="628"/>
      <c r="DG38" s="628"/>
      <c r="DH38" s="628"/>
      <c r="DI38" s="628"/>
      <c r="DJ38" s="628"/>
      <c r="DK38" s="629"/>
      <c r="DL38" s="633">
        <v>1150539</v>
      </c>
      <c r="DM38" s="628"/>
      <c r="DN38" s="628"/>
      <c r="DO38" s="628"/>
      <c r="DP38" s="628"/>
      <c r="DQ38" s="628"/>
      <c r="DR38" s="628"/>
      <c r="DS38" s="628"/>
      <c r="DT38" s="628"/>
      <c r="DU38" s="628"/>
      <c r="DV38" s="629"/>
      <c r="DW38" s="630">
        <v>11</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121</v>
      </c>
      <c r="S39" s="628"/>
      <c r="T39" s="628"/>
      <c r="U39" s="628"/>
      <c r="V39" s="628"/>
      <c r="W39" s="628"/>
      <c r="X39" s="628"/>
      <c r="Y39" s="629"/>
      <c r="Z39" s="663" t="s">
        <v>121</v>
      </c>
      <c r="AA39" s="663"/>
      <c r="AB39" s="663"/>
      <c r="AC39" s="663"/>
      <c r="AD39" s="664" t="s">
        <v>121</v>
      </c>
      <c r="AE39" s="664"/>
      <c r="AF39" s="664"/>
      <c r="AG39" s="664"/>
      <c r="AH39" s="664"/>
      <c r="AI39" s="664"/>
      <c r="AJ39" s="664"/>
      <c r="AK39" s="664"/>
      <c r="AL39" s="630" t="s">
        <v>121</v>
      </c>
      <c r="AM39" s="631"/>
      <c r="AN39" s="631"/>
      <c r="AO39" s="665"/>
      <c r="AQ39" s="658" t="s">
        <v>327</v>
      </c>
      <c r="AR39" s="659"/>
      <c r="AS39" s="659"/>
      <c r="AT39" s="659"/>
      <c r="AU39" s="659"/>
      <c r="AV39" s="659"/>
      <c r="AW39" s="659"/>
      <c r="AX39" s="659"/>
      <c r="AY39" s="660"/>
      <c r="AZ39" s="627" t="s">
        <v>121</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7104</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785080</v>
      </c>
      <c r="CS39" s="636"/>
      <c r="CT39" s="636"/>
      <c r="CU39" s="636"/>
      <c r="CV39" s="636"/>
      <c r="CW39" s="636"/>
      <c r="CX39" s="636"/>
      <c r="CY39" s="637"/>
      <c r="CZ39" s="630">
        <v>3.9</v>
      </c>
      <c r="DA39" s="638"/>
      <c r="DB39" s="638"/>
      <c r="DC39" s="639"/>
      <c r="DD39" s="633">
        <v>343831</v>
      </c>
      <c r="DE39" s="636"/>
      <c r="DF39" s="636"/>
      <c r="DG39" s="636"/>
      <c r="DH39" s="636"/>
      <c r="DI39" s="636"/>
      <c r="DJ39" s="636"/>
      <c r="DK39" s="637"/>
      <c r="DL39" s="633" t="s">
        <v>121</v>
      </c>
      <c r="DM39" s="636"/>
      <c r="DN39" s="636"/>
      <c r="DO39" s="636"/>
      <c r="DP39" s="636"/>
      <c r="DQ39" s="636"/>
      <c r="DR39" s="636"/>
      <c r="DS39" s="636"/>
      <c r="DT39" s="636"/>
      <c r="DU39" s="636"/>
      <c r="DV39" s="637"/>
      <c r="DW39" s="630" t="s">
        <v>121</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t="s">
        <v>121</v>
      </c>
      <c r="S40" s="628"/>
      <c r="T40" s="628"/>
      <c r="U40" s="628"/>
      <c r="V40" s="628"/>
      <c r="W40" s="628"/>
      <c r="X40" s="628"/>
      <c r="Y40" s="629"/>
      <c r="Z40" s="663" t="s">
        <v>121</v>
      </c>
      <c r="AA40" s="663"/>
      <c r="AB40" s="663"/>
      <c r="AC40" s="663"/>
      <c r="AD40" s="664" t="s">
        <v>121</v>
      </c>
      <c r="AE40" s="664"/>
      <c r="AF40" s="664"/>
      <c r="AG40" s="664"/>
      <c r="AH40" s="664"/>
      <c r="AI40" s="664"/>
      <c r="AJ40" s="664"/>
      <c r="AK40" s="664"/>
      <c r="AL40" s="630" t="s">
        <v>121</v>
      </c>
      <c r="AM40" s="631"/>
      <c r="AN40" s="631"/>
      <c r="AO40" s="665"/>
      <c r="AQ40" s="658" t="s">
        <v>331</v>
      </c>
      <c r="AR40" s="659"/>
      <c r="AS40" s="659"/>
      <c r="AT40" s="659"/>
      <c r="AU40" s="659"/>
      <c r="AV40" s="659"/>
      <c r="AW40" s="659"/>
      <c r="AX40" s="659"/>
      <c r="AY40" s="660"/>
      <c r="AZ40" s="627" t="s">
        <v>121</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98</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328124</v>
      </c>
      <c r="CS40" s="628"/>
      <c r="CT40" s="628"/>
      <c r="CU40" s="628"/>
      <c r="CV40" s="628"/>
      <c r="CW40" s="628"/>
      <c r="CX40" s="628"/>
      <c r="CY40" s="629"/>
      <c r="CZ40" s="630">
        <v>1.6</v>
      </c>
      <c r="DA40" s="638"/>
      <c r="DB40" s="638"/>
      <c r="DC40" s="639"/>
      <c r="DD40" s="633">
        <v>203124</v>
      </c>
      <c r="DE40" s="628"/>
      <c r="DF40" s="628"/>
      <c r="DG40" s="628"/>
      <c r="DH40" s="628"/>
      <c r="DI40" s="628"/>
      <c r="DJ40" s="628"/>
      <c r="DK40" s="629"/>
      <c r="DL40" s="633" t="s">
        <v>121</v>
      </c>
      <c r="DM40" s="628"/>
      <c r="DN40" s="628"/>
      <c r="DO40" s="628"/>
      <c r="DP40" s="628"/>
      <c r="DQ40" s="628"/>
      <c r="DR40" s="628"/>
      <c r="DS40" s="628"/>
      <c r="DT40" s="628"/>
      <c r="DU40" s="628"/>
      <c r="DV40" s="629"/>
      <c r="DW40" s="630" t="s">
        <v>121</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21209321</v>
      </c>
      <c r="S41" s="649"/>
      <c r="T41" s="649"/>
      <c r="U41" s="649"/>
      <c r="V41" s="649"/>
      <c r="W41" s="649"/>
      <c r="X41" s="649"/>
      <c r="Y41" s="653"/>
      <c r="Z41" s="654">
        <v>100</v>
      </c>
      <c r="AA41" s="654"/>
      <c r="AB41" s="654"/>
      <c r="AC41" s="654"/>
      <c r="AD41" s="655">
        <v>10440077</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318001</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v>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121</v>
      </c>
      <c r="CS41" s="636"/>
      <c r="CT41" s="636"/>
      <c r="CU41" s="636"/>
      <c r="CV41" s="636"/>
      <c r="CW41" s="636"/>
      <c r="CX41" s="636"/>
      <c r="CY41" s="637"/>
      <c r="CZ41" s="630" t="s">
        <v>121</v>
      </c>
      <c r="DA41" s="638"/>
      <c r="DB41" s="638"/>
      <c r="DC41" s="639"/>
      <c r="DD41" s="633" t="s">
        <v>121</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339</v>
      </c>
      <c r="AR42" s="647"/>
      <c r="AS42" s="647"/>
      <c r="AT42" s="647"/>
      <c r="AU42" s="647"/>
      <c r="AV42" s="647"/>
      <c r="AW42" s="647"/>
      <c r="AX42" s="647"/>
      <c r="AY42" s="648"/>
      <c r="AZ42" s="611">
        <v>1214759</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402</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1807170</v>
      </c>
      <c r="CS42" s="636"/>
      <c r="CT42" s="636"/>
      <c r="CU42" s="636"/>
      <c r="CV42" s="636"/>
      <c r="CW42" s="636"/>
      <c r="CX42" s="636"/>
      <c r="CY42" s="637"/>
      <c r="CZ42" s="630">
        <v>9.1</v>
      </c>
      <c r="DA42" s="638"/>
      <c r="DB42" s="638"/>
      <c r="DC42" s="639"/>
      <c r="DD42" s="633">
        <v>230663</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342</v>
      </c>
      <c r="CD43" s="624" t="s">
        <v>343</v>
      </c>
      <c r="CE43" s="625"/>
      <c r="CF43" s="625"/>
      <c r="CG43" s="625"/>
      <c r="CH43" s="625"/>
      <c r="CI43" s="625"/>
      <c r="CJ43" s="625"/>
      <c r="CK43" s="625"/>
      <c r="CL43" s="625"/>
      <c r="CM43" s="625"/>
      <c r="CN43" s="625"/>
      <c r="CO43" s="625"/>
      <c r="CP43" s="625"/>
      <c r="CQ43" s="626"/>
      <c r="CR43" s="627">
        <v>72630</v>
      </c>
      <c r="CS43" s="636"/>
      <c r="CT43" s="636"/>
      <c r="CU43" s="636"/>
      <c r="CV43" s="636"/>
      <c r="CW43" s="636"/>
      <c r="CX43" s="636"/>
      <c r="CY43" s="637"/>
      <c r="CZ43" s="630">
        <v>0.4</v>
      </c>
      <c r="DA43" s="638"/>
      <c r="DB43" s="638"/>
      <c r="DC43" s="639"/>
      <c r="DD43" s="633">
        <v>72630</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1807170</v>
      </c>
      <c r="CS44" s="628"/>
      <c r="CT44" s="628"/>
      <c r="CU44" s="628"/>
      <c r="CV44" s="628"/>
      <c r="CW44" s="628"/>
      <c r="CX44" s="628"/>
      <c r="CY44" s="629"/>
      <c r="CZ44" s="630">
        <v>9.1</v>
      </c>
      <c r="DA44" s="631"/>
      <c r="DB44" s="631"/>
      <c r="DC44" s="632"/>
      <c r="DD44" s="633">
        <v>230663</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1087898</v>
      </c>
      <c r="CS45" s="636"/>
      <c r="CT45" s="636"/>
      <c r="CU45" s="636"/>
      <c r="CV45" s="636"/>
      <c r="CW45" s="636"/>
      <c r="CX45" s="636"/>
      <c r="CY45" s="637"/>
      <c r="CZ45" s="630">
        <v>5.5</v>
      </c>
      <c r="DA45" s="638"/>
      <c r="DB45" s="638"/>
      <c r="DC45" s="639"/>
      <c r="DD45" s="633">
        <v>28814</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348</v>
      </c>
      <c r="CG46" s="625"/>
      <c r="CH46" s="625"/>
      <c r="CI46" s="625"/>
      <c r="CJ46" s="625"/>
      <c r="CK46" s="625"/>
      <c r="CL46" s="625"/>
      <c r="CM46" s="625"/>
      <c r="CN46" s="625"/>
      <c r="CO46" s="625"/>
      <c r="CP46" s="625"/>
      <c r="CQ46" s="626"/>
      <c r="CR46" s="627">
        <v>700188</v>
      </c>
      <c r="CS46" s="628"/>
      <c r="CT46" s="628"/>
      <c r="CU46" s="628"/>
      <c r="CV46" s="628"/>
      <c r="CW46" s="628"/>
      <c r="CX46" s="628"/>
      <c r="CY46" s="629"/>
      <c r="CZ46" s="630">
        <v>3.5</v>
      </c>
      <c r="DA46" s="631"/>
      <c r="DB46" s="631"/>
      <c r="DC46" s="632"/>
      <c r="DD46" s="633">
        <v>182765</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349</v>
      </c>
      <c r="CG47" s="625"/>
      <c r="CH47" s="625"/>
      <c r="CI47" s="625"/>
      <c r="CJ47" s="625"/>
      <c r="CK47" s="625"/>
      <c r="CL47" s="625"/>
      <c r="CM47" s="625"/>
      <c r="CN47" s="625"/>
      <c r="CO47" s="625"/>
      <c r="CP47" s="625"/>
      <c r="CQ47" s="626"/>
      <c r="CR47" s="627" t="s">
        <v>121</v>
      </c>
      <c r="CS47" s="636"/>
      <c r="CT47" s="636"/>
      <c r="CU47" s="636"/>
      <c r="CV47" s="636"/>
      <c r="CW47" s="636"/>
      <c r="CX47" s="636"/>
      <c r="CY47" s="637"/>
      <c r="CZ47" s="630" t="s">
        <v>121</v>
      </c>
      <c r="DA47" s="638"/>
      <c r="DB47" s="638"/>
      <c r="DC47" s="639"/>
      <c r="DD47" s="633" t="s">
        <v>121</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350</v>
      </c>
      <c r="CG48" s="625"/>
      <c r="CH48" s="625"/>
      <c r="CI48" s="625"/>
      <c r="CJ48" s="625"/>
      <c r="CK48" s="625"/>
      <c r="CL48" s="625"/>
      <c r="CM48" s="625"/>
      <c r="CN48" s="625"/>
      <c r="CO48" s="625"/>
      <c r="CP48" s="625"/>
      <c r="CQ48" s="626"/>
      <c r="CR48" s="627" t="s">
        <v>121</v>
      </c>
      <c r="CS48" s="628"/>
      <c r="CT48" s="628"/>
      <c r="CU48" s="628"/>
      <c r="CV48" s="628"/>
      <c r="CW48" s="628"/>
      <c r="CX48" s="628"/>
      <c r="CY48" s="629"/>
      <c r="CZ48" s="630" t="s">
        <v>121</v>
      </c>
      <c r="DA48" s="631"/>
      <c r="DB48" s="631"/>
      <c r="DC48" s="632"/>
      <c r="DD48" s="633" t="s">
        <v>121</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351</v>
      </c>
      <c r="CE49" s="609"/>
      <c r="CF49" s="609"/>
      <c r="CG49" s="609"/>
      <c r="CH49" s="609"/>
      <c r="CI49" s="609"/>
      <c r="CJ49" s="609"/>
      <c r="CK49" s="609"/>
      <c r="CL49" s="609"/>
      <c r="CM49" s="609"/>
      <c r="CN49" s="609"/>
      <c r="CO49" s="609"/>
      <c r="CP49" s="609"/>
      <c r="CQ49" s="610"/>
      <c r="CR49" s="611">
        <v>19947234</v>
      </c>
      <c r="CS49" s="612"/>
      <c r="CT49" s="612"/>
      <c r="CU49" s="612"/>
      <c r="CV49" s="612"/>
      <c r="CW49" s="612"/>
      <c r="CX49" s="612"/>
      <c r="CY49" s="613"/>
      <c r="CZ49" s="614">
        <v>100</v>
      </c>
      <c r="DA49" s="615"/>
      <c r="DB49" s="615"/>
      <c r="DC49" s="616"/>
      <c r="DD49" s="617">
        <v>13549010</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5x1DUA7VfBVICuJFD6kmFNO10mrbzlHudg5OFtMKnEiZajqCm1PHpeGuTSYTWVEsfPDQcjfcZ5HiWbG1b2hJUw==" saltValue="u4lxy36I74qKbGdOjAR4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9" t="s">
        <v>352</v>
      </c>
      <c r="B2" s="1109"/>
      <c r="C2" s="1109"/>
      <c r="D2" s="1109"/>
      <c r="E2" s="1109"/>
      <c r="F2" s="1109"/>
      <c r="G2" s="1109"/>
      <c r="H2" s="1109"/>
      <c r="I2" s="1109"/>
      <c r="J2" s="1109"/>
      <c r="K2" s="1109"/>
      <c r="L2" s="1109"/>
      <c r="M2" s="1109"/>
      <c r="N2" s="1109"/>
      <c r="O2" s="1109"/>
      <c r="P2" s="1109"/>
      <c r="Q2" s="1109"/>
      <c r="R2" s="1109"/>
      <c r="S2" s="1109"/>
      <c r="T2" s="1109"/>
      <c r="U2" s="1109"/>
      <c r="V2" s="1109"/>
      <c r="W2" s="1109"/>
      <c r="X2" s="1109"/>
      <c r="Y2" s="1109"/>
      <c r="Z2" s="1109"/>
      <c r="AA2" s="1109"/>
      <c r="AB2" s="1109"/>
      <c r="AC2" s="1109"/>
      <c r="AD2" s="1109"/>
      <c r="AE2" s="1109"/>
      <c r="AF2" s="1109"/>
      <c r="AG2" s="1109"/>
      <c r="AH2" s="1109"/>
      <c r="AI2" s="1109"/>
      <c r="AJ2" s="1109"/>
      <c r="AK2" s="1109"/>
      <c r="AL2" s="1109"/>
      <c r="AM2" s="1109"/>
      <c r="AN2" s="1109"/>
      <c r="AO2" s="1109"/>
      <c r="AP2" s="1109"/>
      <c r="AQ2" s="1109"/>
      <c r="AR2" s="1109"/>
      <c r="AS2" s="1109"/>
      <c r="AT2" s="1109"/>
      <c r="AU2" s="1109"/>
      <c r="AV2" s="1109"/>
      <c r="AW2" s="1109"/>
      <c r="AX2" s="1109"/>
      <c r="AY2" s="1109"/>
      <c r="AZ2" s="1109"/>
      <c r="BA2" s="1109"/>
      <c r="BB2" s="1109"/>
      <c r="BC2" s="1109"/>
      <c r="BD2" s="1109"/>
      <c r="BE2" s="1109"/>
      <c r="BF2" s="1109"/>
      <c r="BG2" s="1109"/>
      <c r="BH2" s="1109"/>
      <c r="BI2" s="110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10" t="s">
        <v>353</v>
      </c>
      <c r="DK2" s="1111"/>
      <c r="DL2" s="1111"/>
      <c r="DM2" s="1111"/>
      <c r="DN2" s="1111"/>
      <c r="DO2" s="1112"/>
      <c r="DP2" s="216"/>
      <c r="DQ2" s="1110" t="s">
        <v>354</v>
      </c>
      <c r="DR2" s="1111"/>
      <c r="DS2" s="1111"/>
      <c r="DT2" s="1111"/>
      <c r="DU2" s="1111"/>
      <c r="DV2" s="1111"/>
      <c r="DW2" s="1111"/>
      <c r="DX2" s="1111"/>
      <c r="DY2" s="1111"/>
      <c r="DZ2" s="1112"/>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8" t="s">
        <v>357</v>
      </c>
      <c r="B5" s="999"/>
      <c r="C5" s="999"/>
      <c r="D5" s="999"/>
      <c r="E5" s="999"/>
      <c r="F5" s="999"/>
      <c r="G5" s="999"/>
      <c r="H5" s="999"/>
      <c r="I5" s="999"/>
      <c r="J5" s="999"/>
      <c r="K5" s="999"/>
      <c r="L5" s="999"/>
      <c r="M5" s="999"/>
      <c r="N5" s="999"/>
      <c r="O5" s="999"/>
      <c r="P5" s="1000"/>
      <c r="Q5" s="1004" t="s">
        <v>358</v>
      </c>
      <c r="R5" s="1005"/>
      <c r="S5" s="1005"/>
      <c r="T5" s="1005"/>
      <c r="U5" s="1006"/>
      <c r="V5" s="1004" t="s">
        <v>359</v>
      </c>
      <c r="W5" s="1005"/>
      <c r="X5" s="1005"/>
      <c r="Y5" s="1005"/>
      <c r="Z5" s="1006"/>
      <c r="AA5" s="1004" t="s">
        <v>360</v>
      </c>
      <c r="AB5" s="1005"/>
      <c r="AC5" s="1005"/>
      <c r="AD5" s="1005"/>
      <c r="AE5" s="1005"/>
      <c r="AF5" s="1113" t="s">
        <v>361</v>
      </c>
      <c r="AG5" s="1005"/>
      <c r="AH5" s="1005"/>
      <c r="AI5" s="1005"/>
      <c r="AJ5" s="1018"/>
      <c r="AK5" s="1005" t="s">
        <v>362</v>
      </c>
      <c r="AL5" s="1005"/>
      <c r="AM5" s="1005"/>
      <c r="AN5" s="1005"/>
      <c r="AO5" s="1006"/>
      <c r="AP5" s="1004" t="s">
        <v>363</v>
      </c>
      <c r="AQ5" s="1005"/>
      <c r="AR5" s="1005"/>
      <c r="AS5" s="1005"/>
      <c r="AT5" s="1006"/>
      <c r="AU5" s="1004" t="s">
        <v>364</v>
      </c>
      <c r="AV5" s="1005"/>
      <c r="AW5" s="1005"/>
      <c r="AX5" s="1005"/>
      <c r="AY5" s="1018"/>
      <c r="AZ5" s="220"/>
      <c r="BA5" s="220"/>
      <c r="BB5" s="220"/>
      <c r="BC5" s="220"/>
      <c r="BD5" s="220"/>
      <c r="BE5" s="221"/>
      <c r="BF5" s="221"/>
      <c r="BG5" s="221"/>
      <c r="BH5" s="221"/>
      <c r="BI5" s="221"/>
      <c r="BJ5" s="221"/>
      <c r="BK5" s="221"/>
      <c r="BL5" s="221"/>
      <c r="BM5" s="221"/>
      <c r="BN5" s="221"/>
      <c r="BO5" s="221"/>
      <c r="BP5" s="221"/>
      <c r="BQ5" s="998" t="s">
        <v>365</v>
      </c>
      <c r="BR5" s="999"/>
      <c r="BS5" s="999"/>
      <c r="BT5" s="999"/>
      <c r="BU5" s="999"/>
      <c r="BV5" s="999"/>
      <c r="BW5" s="999"/>
      <c r="BX5" s="999"/>
      <c r="BY5" s="999"/>
      <c r="BZ5" s="999"/>
      <c r="CA5" s="999"/>
      <c r="CB5" s="999"/>
      <c r="CC5" s="999"/>
      <c r="CD5" s="999"/>
      <c r="CE5" s="999"/>
      <c r="CF5" s="999"/>
      <c r="CG5" s="1000"/>
      <c r="CH5" s="1004" t="s">
        <v>366</v>
      </c>
      <c r="CI5" s="1005"/>
      <c r="CJ5" s="1005"/>
      <c r="CK5" s="1005"/>
      <c r="CL5" s="1006"/>
      <c r="CM5" s="1004" t="s">
        <v>367</v>
      </c>
      <c r="CN5" s="1005"/>
      <c r="CO5" s="1005"/>
      <c r="CP5" s="1005"/>
      <c r="CQ5" s="1006"/>
      <c r="CR5" s="1004" t="s">
        <v>368</v>
      </c>
      <c r="CS5" s="1005"/>
      <c r="CT5" s="1005"/>
      <c r="CU5" s="1005"/>
      <c r="CV5" s="1006"/>
      <c r="CW5" s="1004" t="s">
        <v>369</v>
      </c>
      <c r="CX5" s="1005"/>
      <c r="CY5" s="1005"/>
      <c r="CZ5" s="1005"/>
      <c r="DA5" s="1006"/>
      <c r="DB5" s="1004" t="s">
        <v>370</v>
      </c>
      <c r="DC5" s="1005"/>
      <c r="DD5" s="1005"/>
      <c r="DE5" s="1005"/>
      <c r="DF5" s="1006"/>
      <c r="DG5" s="1103" t="s">
        <v>371</v>
      </c>
      <c r="DH5" s="1104"/>
      <c r="DI5" s="1104"/>
      <c r="DJ5" s="1104"/>
      <c r="DK5" s="1105"/>
      <c r="DL5" s="1103" t="s">
        <v>372</v>
      </c>
      <c r="DM5" s="1104"/>
      <c r="DN5" s="1104"/>
      <c r="DO5" s="1104"/>
      <c r="DP5" s="1105"/>
      <c r="DQ5" s="1004" t="s">
        <v>373</v>
      </c>
      <c r="DR5" s="1005"/>
      <c r="DS5" s="1005"/>
      <c r="DT5" s="1005"/>
      <c r="DU5" s="1006"/>
      <c r="DV5" s="1004" t="s">
        <v>364</v>
      </c>
      <c r="DW5" s="1005"/>
      <c r="DX5" s="1005"/>
      <c r="DY5" s="1005"/>
      <c r="DZ5" s="1018"/>
      <c r="EA5" s="222"/>
    </row>
    <row r="6" spans="1:131" s="223" customFormat="1" ht="26.25" customHeight="1" thickBot="1" x14ac:dyDescent="0.2">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114"/>
      <c r="AG6" s="1008"/>
      <c r="AH6" s="1008"/>
      <c r="AI6" s="1008"/>
      <c r="AJ6" s="1019"/>
      <c r="AK6" s="1008"/>
      <c r="AL6" s="1008"/>
      <c r="AM6" s="1008"/>
      <c r="AN6" s="1008"/>
      <c r="AO6" s="1009"/>
      <c r="AP6" s="1007"/>
      <c r="AQ6" s="1008"/>
      <c r="AR6" s="1008"/>
      <c r="AS6" s="1008"/>
      <c r="AT6" s="1009"/>
      <c r="AU6" s="1007"/>
      <c r="AV6" s="1008"/>
      <c r="AW6" s="1008"/>
      <c r="AX6" s="1008"/>
      <c r="AY6" s="1019"/>
      <c r="AZ6" s="220"/>
      <c r="BA6" s="220"/>
      <c r="BB6" s="220"/>
      <c r="BC6" s="220"/>
      <c r="BD6" s="220"/>
      <c r="BE6" s="221"/>
      <c r="BF6" s="221"/>
      <c r="BG6" s="221"/>
      <c r="BH6" s="221"/>
      <c r="BI6" s="221"/>
      <c r="BJ6" s="221"/>
      <c r="BK6" s="221"/>
      <c r="BL6" s="221"/>
      <c r="BM6" s="221"/>
      <c r="BN6" s="221"/>
      <c r="BO6" s="221"/>
      <c r="BP6" s="221"/>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106"/>
      <c r="DH6" s="1107"/>
      <c r="DI6" s="1107"/>
      <c r="DJ6" s="1107"/>
      <c r="DK6" s="1108"/>
      <c r="DL6" s="1106"/>
      <c r="DM6" s="1107"/>
      <c r="DN6" s="1107"/>
      <c r="DO6" s="1107"/>
      <c r="DP6" s="1108"/>
      <c r="DQ6" s="1007"/>
      <c r="DR6" s="1008"/>
      <c r="DS6" s="1008"/>
      <c r="DT6" s="1008"/>
      <c r="DU6" s="1009"/>
      <c r="DV6" s="1007"/>
      <c r="DW6" s="1008"/>
      <c r="DX6" s="1008"/>
      <c r="DY6" s="1008"/>
      <c r="DZ6" s="1019"/>
      <c r="EA6" s="222"/>
    </row>
    <row r="7" spans="1:131" s="223" customFormat="1" ht="26.25" customHeight="1" thickTop="1" x14ac:dyDescent="0.15">
      <c r="A7" s="224">
        <v>1</v>
      </c>
      <c r="B7" s="1050" t="s">
        <v>374</v>
      </c>
      <c r="C7" s="1051"/>
      <c r="D7" s="1051"/>
      <c r="E7" s="1051"/>
      <c r="F7" s="1051"/>
      <c r="G7" s="1051"/>
      <c r="H7" s="1051"/>
      <c r="I7" s="1051"/>
      <c r="J7" s="1051"/>
      <c r="K7" s="1051"/>
      <c r="L7" s="1051"/>
      <c r="M7" s="1051"/>
      <c r="N7" s="1051"/>
      <c r="O7" s="1051"/>
      <c r="P7" s="1052"/>
      <c r="Q7" s="1090">
        <v>21209</v>
      </c>
      <c r="R7" s="1091"/>
      <c r="S7" s="1091"/>
      <c r="T7" s="1091"/>
      <c r="U7" s="1091"/>
      <c r="V7" s="1091">
        <v>19947</v>
      </c>
      <c r="W7" s="1091"/>
      <c r="X7" s="1091"/>
      <c r="Y7" s="1091"/>
      <c r="Z7" s="1091"/>
      <c r="AA7" s="1091">
        <f>Q7-V7</f>
        <v>1262</v>
      </c>
      <c r="AB7" s="1091"/>
      <c r="AC7" s="1091"/>
      <c r="AD7" s="1091"/>
      <c r="AE7" s="1092"/>
      <c r="AF7" s="1093">
        <v>1126</v>
      </c>
      <c r="AG7" s="1094"/>
      <c r="AH7" s="1094"/>
      <c r="AI7" s="1094"/>
      <c r="AJ7" s="1095"/>
      <c r="AK7" s="1096">
        <v>1196</v>
      </c>
      <c r="AL7" s="1097"/>
      <c r="AM7" s="1097"/>
      <c r="AN7" s="1097"/>
      <c r="AO7" s="1097"/>
      <c r="AP7" s="1097">
        <v>10888</v>
      </c>
      <c r="AQ7" s="1097"/>
      <c r="AR7" s="1097"/>
      <c r="AS7" s="1097"/>
      <c r="AT7" s="1097"/>
      <c r="AU7" s="1098"/>
      <c r="AV7" s="1098"/>
      <c r="AW7" s="1098"/>
      <c r="AX7" s="1098"/>
      <c r="AY7" s="1099"/>
      <c r="AZ7" s="220"/>
      <c r="BA7" s="220"/>
      <c r="BB7" s="220"/>
      <c r="BC7" s="220"/>
      <c r="BD7" s="220"/>
      <c r="BE7" s="221"/>
      <c r="BF7" s="221"/>
      <c r="BG7" s="221"/>
      <c r="BH7" s="221"/>
      <c r="BI7" s="221"/>
      <c r="BJ7" s="221"/>
      <c r="BK7" s="221"/>
      <c r="BL7" s="221"/>
      <c r="BM7" s="221"/>
      <c r="BN7" s="221"/>
      <c r="BO7" s="221"/>
      <c r="BP7" s="221"/>
      <c r="BQ7" s="224">
        <v>1</v>
      </c>
      <c r="BR7" s="225"/>
      <c r="BS7" s="1100" t="s">
        <v>559</v>
      </c>
      <c r="BT7" s="1101"/>
      <c r="BU7" s="1101"/>
      <c r="BV7" s="1101"/>
      <c r="BW7" s="1101"/>
      <c r="BX7" s="1101"/>
      <c r="BY7" s="1101"/>
      <c r="BZ7" s="1101"/>
      <c r="CA7" s="1101"/>
      <c r="CB7" s="1101"/>
      <c r="CC7" s="1101"/>
      <c r="CD7" s="1101"/>
      <c r="CE7" s="1101"/>
      <c r="CF7" s="1101"/>
      <c r="CG7" s="1102"/>
      <c r="CH7" s="1087">
        <v>-4</v>
      </c>
      <c r="CI7" s="1088"/>
      <c r="CJ7" s="1088"/>
      <c r="CK7" s="1088"/>
      <c r="CL7" s="1089"/>
      <c r="CM7" s="1087">
        <v>90</v>
      </c>
      <c r="CN7" s="1088"/>
      <c r="CO7" s="1088"/>
      <c r="CP7" s="1088"/>
      <c r="CQ7" s="1089"/>
      <c r="CR7" s="1087">
        <v>26</v>
      </c>
      <c r="CS7" s="1088"/>
      <c r="CT7" s="1088"/>
      <c r="CU7" s="1088"/>
      <c r="CV7" s="1089"/>
      <c r="CW7" s="1087" t="s">
        <v>561</v>
      </c>
      <c r="CX7" s="1088"/>
      <c r="CY7" s="1088"/>
      <c r="CZ7" s="1088"/>
      <c r="DA7" s="1089"/>
      <c r="DB7" s="1087" t="s">
        <v>561</v>
      </c>
      <c r="DC7" s="1088"/>
      <c r="DD7" s="1088"/>
      <c r="DE7" s="1088"/>
      <c r="DF7" s="1089"/>
      <c r="DG7" s="1087" t="s">
        <v>561</v>
      </c>
      <c r="DH7" s="1088"/>
      <c r="DI7" s="1088"/>
      <c r="DJ7" s="1088"/>
      <c r="DK7" s="1089"/>
      <c r="DL7" s="1087" t="s">
        <v>561</v>
      </c>
      <c r="DM7" s="1088"/>
      <c r="DN7" s="1088"/>
      <c r="DO7" s="1088"/>
      <c r="DP7" s="1089"/>
      <c r="DQ7" s="1087" t="s">
        <v>561</v>
      </c>
      <c r="DR7" s="1088"/>
      <c r="DS7" s="1088"/>
      <c r="DT7" s="1088"/>
      <c r="DU7" s="1089"/>
      <c r="DV7" s="1100"/>
      <c r="DW7" s="1101"/>
      <c r="DX7" s="1101"/>
      <c r="DY7" s="1101"/>
      <c r="DZ7" s="1115"/>
      <c r="EA7" s="222"/>
    </row>
    <row r="8" spans="1:131" s="223" customFormat="1" ht="26.25" customHeight="1" x14ac:dyDescent="0.15">
      <c r="A8" s="226">
        <v>2</v>
      </c>
      <c r="B8" s="1033"/>
      <c r="C8" s="1034"/>
      <c r="D8" s="1034"/>
      <c r="E8" s="1034"/>
      <c r="F8" s="1034"/>
      <c r="G8" s="1034"/>
      <c r="H8" s="1034"/>
      <c r="I8" s="1034"/>
      <c r="J8" s="1034"/>
      <c r="K8" s="1034"/>
      <c r="L8" s="1034"/>
      <c r="M8" s="1034"/>
      <c r="N8" s="1034"/>
      <c r="O8" s="1034"/>
      <c r="P8" s="1035"/>
      <c r="Q8" s="1041"/>
      <c r="R8" s="1042"/>
      <c r="S8" s="1042"/>
      <c r="T8" s="1042"/>
      <c r="U8" s="1042"/>
      <c r="V8" s="1042"/>
      <c r="W8" s="1042"/>
      <c r="X8" s="1042"/>
      <c r="Y8" s="1042"/>
      <c r="Z8" s="1042"/>
      <c r="AA8" s="1042"/>
      <c r="AB8" s="1042"/>
      <c r="AC8" s="1042"/>
      <c r="AD8" s="1042"/>
      <c r="AE8" s="1043"/>
      <c r="AF8" s="1038"/>
      <c r="AG8" s="1039"/>
      <c r="AH8" s="1039"/>
      <c r="AI8" s="1039"/>
      <c r="AJ8" s="1040"/>
      <c r="AK8" s="1083"/>
      <c r="AL8" s="1084"/>
      <c r="AM8" s="1084"/>
      <c r="AN8" s="1084"/>
      <c r="AO8" s="1084"/>
      <c r="AP8" s="1084"/>
      <c r="AQ8" s="1084"/>
      <c r="AR8" s="1084"/>
      <c r="AS8" s="1084"/>
      <c r="AT8" s="1084"/>
      <c r="AU8" s="1085"/>
      <c r="AV8" s="1085"/>
      <c r="AW8" s="1085"/>
      <c r="AX8" s="1085"/>
      <c r="AY8" s="1086"/>
      <c r="AZ8" s="220"/>
      <c r="BA8" s="220"/>
      <c r="BB8" s="220"/>
      <c r="BC8" s="220"/>
      <c r="BD8" s="220"/>
      <c r="BE8" s="221"/>
      <c r="BF8" s="221"/>
      <c r="BG8" s="221"/>
      <c r="BH8" s="221"/>
      <c r="BI8" s="221"/>
      <c r="BJ8" s="221"/>
      <c r="BK8" s="221"/>
      <c r="BL8" s="221"/>
      <c r="BM8" s="221"/>
      <c r="BN8" s="221"/>
      <c r="BO8" s="221"/>
      <c r="BP8" s="221"/>
      <c r="BQ8" s="226">
        <v>2</v>
      </c>
      <c r="BR8" s="227"/>
      <c r="BS8" s="995"/>
      <c r="BT8" s="996"/>
      <c r="BU8" s="996"/>
      <c r="BV8" s="996"/>
      <c r="BW8" s="996"/>
      <c r="BX8" s="996"/>
      <c r="BY8" s="996"/>
      <c r="BZ8" s="996"/>
      <c r="CA8" s="996"/>
      <c r="CB8" s="996"/>
      <c r="CC8" s="996"/>
      <c r="CD8" s="996"/>
      <c r="CE8" s="996"/>
      <c r="CF8" s="996"/>
      <c r="CG8" s="1017"/>
      <c r="CH8" s="992"/>
      <c r="CI8" s="993"/>
      <c r="CJ8" s="993"/>
      <c r="CK8" s="993"/>
      <c r="CL8" s="994"/>
      <c r="CM8" s="992"/>
      <c r="CN8" s="993"/>
      <c r="CO8" s="993"/>
      <c r="CP8" s="993"/>
      <c r="CQ8" s="994"/>
      <c r="CR8" s="992"/>
      <c r="CS8" s="993"/>
      <c r="CT8" s="993"/>
      <c r="CU8" s="993"/>
      <c r="CV8" s="994"/>
      <c r="CW8" s="992"/>
      <c r="CX8" s="993"/>
      <c r="CY8" s="993"/>
      <c r="CZ8" s="993"/>
      <c r="DA8" s="994"/>
      <c r="DB8" s="992"/>
      <c r="DC8" s="993"/>
      <c r="DD8" s="993"/>
      <c r="DE8" s="993"/>
      <c r="DF8" s="994"/>
      <c r="DG8" s="992"/>
      <c r="DH8" s="993"/>
      <c r="DI8" s="993"/>
      <c r="DJ8" s="993"/>
      <c r="DK8" s="994"/>
      <c r="DL8" s="992"/>
      <c r="DM8" s="993"/>
      <c r="DN8" s="993"/>
      <c r="DO8" s="993"/>
      <c r="DP8" s="994"/>
      <c r="DQ8" s="992"/>
      <c r="DR8" s="993"/>
      <c r="DS8" s="993"/>
      <c r="DT8" s="993"/>
      <c r="DU8" s="994"/>
      <c r="DV8" s="995"/>
      <c r="DW8" s="996"/>
      <c r="DX8" s="996"/>
      <c r="DY8" s="996"/>
      <c r="DZ8" s="997"/>
      <c r="EA8" s="222"/>
    </row>
    <row r="9" spans="1:131" s="223" customFormat="1" ht="26.25" customHeight="1" x14ac:dyDescent="0.15">
      <c r="A9" s="226">
        <v>3</v>
      </c>
      <c r="B9" s="1033"/>
      <c r="C9" s="1034"/>
      <c r="D9" s="1034"/>
      <c r="E9" s="1034"/>
      <c r="F9" s="1034"/>
      <c r="G9" s="1034"/>
      <c r="H9" s="1034"/>
      <c r="I9" s="1034"/>
      <c r="J9" s="1034"/>
      <c r="K9" s="1034"/>
      <c r="L9" s="1034"/>
      <c r="M9" s="1034"/>
      <c r="N9" s="1034"/>
      <c r="O9" s="1034"/>
      <c r="P9" s="1035"/>
      <c r="Q9" s="1041"/>
      <c r="R9" s="1042"/>
      <c r="S9" s="1042"/>
      <c r="T9" s="1042"/>
      <c r="U9" s="1042"/>
      <c r="V9" s="1042"/>
      <c r="W9" s="1042"/>
      <c r="X9" s="1042"/>
      <c r="Y9" s="1042"/>
      <c r="Z9" s="1042"/>
      <c r="AA9" s="1042"/>
      <c r="AB9" s="1042"/>
      <c r="AC9" s="1042"/>
      <c r="AD9" s="1042"/>
      <c r="AE9" s="1043"/>
      <c r="AF9" s="1038"/>
      <c r="AG9" s="1039"/>
      <c r="AH9" s="1039"/>
      <c r="AI9" s="1039"/>
      <c r="AJ9" s="1040"/>
      <c r="AK9" s="1083"/>
      <c r="AL9" s="1084"/>
      <c r="AM9" s="1084"/>
      <c r="AN9" s="1084"/>
      <c r="AO9" s="1084"/>
      <c r="AP9" s="1084"/>
      <c r="AQ9" s="1084"/>
      <c r="AR9" s="1084"/>
      <c r="AS9" s="1084"/>
      <c r="AT9" s="1084"/>
      <c r="AU9" s="1085"/>
      <c r="AV9" s="1085"/>
      <c r="AW9" s="1085"/>
      <c r="AX9" s="1085"/>
      <c r="AY9" s="1086"/>
      <c r="AZ9" s="220"/>
      <c r="BA9" s="220"/>
      <c r="BB9" s="220"/>
      <c r="BC9" s="220"/>
      <c r="BD9" s="220"/>
      <c r="BE9" s="221"/>
      <c r="BF9" s="221"/>
      <c r="BG9" s="221"/>
      <c r="BH9" s="221"/>
      <c r="BI9" s="221"/>
      <c r="BJ9" s="221"/>
      <c r="BK9" s="221"/>
      <c r="BL9" s="221"/>
      <c r="BM9" s="221"/>
      <c r="BN9" s="221"/>
      <c r="BO9" s="221"/>
      <c r="BP9" s="221"/>
      <c r="BQ9" s="226">
        <v>3</v>
      </c>
      <c r="BR9" s="227"/>
      <c r="BS9" s="995"/>
      <c r="BT9" s="996"/>
      <c r="BU9" s="996"/>
      <c r="BV9" s="996"/>
      <c r="BW9" s="996"/>
      <c r="BX9" s="996"/>
      <c r="BY9" s="996"/>
      <c r="BZ9" s="996"/>
      <c r="CA9" s="996"/>
      <c r="CB9" s="996"/>
      <c r="CC9" s="996"/>
      <c r="CD9" s="996"/>
      <c r="CE9" s="996"/>
      <c r="CF9" s="996"/>
      <c r="CG9" s="1017"/>
      <c r="CH9" s="992"/>
      <c r="CI9" s="993"/>
      <c r="CJ9" s="993"/>
      <c r="CK9" s="993"/>
      <c r="CL9" s="994"/>
      <c r="CM9" s="992"/>
      <c r="CN9" s="993"/>
      <c r="CO9" s="993"/>
      <c r="CP9" s="993"/>
      <c r="CQ9" s="994"/>
      <c r="CR9" s="992"/>
      <c r="CS9" s="993"/>
      <c r="CT9" s="993"/>
      <c r="CU9" s="993"/>
      <c r="CV9" s="994"/>
      <c r="CW9" s="992"/>
      <c r="CX9" s="993"/>
      <c r="CY9" s="993"/>
      <c r="CZ9" s="993"/>
      <c r="DA9" s="994"/>
      <c r="DB9" s="992"/>
      <c r="DC9" s="993"/>
      <c r="DD9" s="993"/>
      <c r="DE9" s="993"/>
      <c r="DF9" s="994"/>
      <c r="DG9" s="992"/>
      <c r="DH9" s="993"/>
      <c r="DI9" s="993"/>
      <c r="DJ9" s="993"/>
      <c r="DK9" s="994"/>
      <c r="DL9" s="992"/>
      <c r="DM9" s="993"/>
      <c r="DN9" s="993"/>
      <c r="DO9" s="993"/>
      <c r="DP9" s="994"/>
      <c r="DQ9" s="992"/>
      <c r="DR9" s="993"/>
      <c r="DS9" s="993"/>
      <c r="DT9" s="993"/>
      <c r="DU9" s="994"/>
      <c r="DV9" s="995"/>
      <c r="DW9" s="996"/>
      <c r="DX9" s="996"/>
      <c r="DY9" s="996"/>
      <c r="DZ9" s="997"/>
      <c r="EA9" s="222"/>
    </row>
    <row r="10" spans="1:131" s="223" customFormat="1" ht="26.25" customHeight="1" x14ac:dyDescent="0.15">
      <c r="A10" s="226">
        <v>4</v>
      </c>
      <c r="B10" s="1033"/>
      <c r="C10" s="1034"/>
      <c r="D10" s="1034"/>
      <c r="E10" s="1034"/>
      <c r="F10" s="1034"/>
      <c r="G10" s="1034"/>
      <c r="H10" s="1034"/>
      <c r="I10" s="1034"/>
      <c r="J10" s="1034"/>
      <c r="K10" s="1034"/>
      <c r="L10" s="1034"/>
      <c r="M10" s="1034"/>
      <c r="N10" s="1034"/>
      <c r="O10" s="1034"/>
      <c r="P10" s="1035"/>
      <c r="Q10" s="1041"/>
      <c r="R10" s="1042"/>
      <c r="S10" s="1042"/>
      <c r="T10" s="1042"/>
      <c r="U10" s="1042"/>
      <c r="V10" s="1042"/>
      <c r="W10" s="1042"/>
      <c r="X10" s="1042"/>
      <c r="Y10" s="1042"/>
      <c r="Z10" s="1042"/>
      <c r="AA10" s="1042"/>
      <c r="AB10" s="1042"/>
      <c r="AC10" s="1042"/>
      <c r="AD10" s="1042"/>
      <c r="AE10" s="1043"/>
      <c r="AF10" s="1038"/>
      <c r="AG10" s="1039"/>
      <c r="AH10" s="1039"/>
      <c r="AI10" s="1039"/>
      <c r="AJ10" s="1040"/>
      <c r="AK10" s="1083"/>
      <c r="AL10" s="1084"/>
      <c r="AM10" s="1084"/>
      <c r="AN10" s="1084"/>
      <c r="AO10" s="1084"/>
      <c r="AP10" s="1084"/>
      <c r="AQ10" s="1084"/>
      <c r="AR10" s="1084"/>
      <c r="AS10" s="1084"/>
      <c r="AT10" s="1084"/>
      <c r="AU10" s="1085"/>
      <c r="AV10" s="1085"/>
      <c r="AW10" s="1085"/>
      <c r="AX10" s="1085"/>
      <c r="AY10" s="1086"/>
      <c r="AZ10" s="220"/>
      <c r="BA10" s="220"/>
      <c r="BB10" s="220"/>
      <c r="BC10" s="220"/>
      <c r="BD10" s="220"/>
      <c r="BE10" s="221"/>
      <c r="BF10" s="221"/>
      <c r="BG10" s="221"/>
      <c r="BH10" s="221"/>
      <c r="BI10" s="221"/>
      <c r="BJ10" s="221"/>
      <c r="BK10" s="221"/>
      <c r="BL10" s="221"/>
      <c r="BM10" s="221"/>
      <c r="BN10" s="221"/>
      <c r="BO10" s="221"/>
      <c r="BP10" s="221"/>
      <c r="BQ10" s="226">
        <v>4</v>
      </c>
      <c r="BR10" s="227"/>
      <c r="BS10" s="995"/>
      <c r="BT10" s="996"/>
      <c r="BU10" s="996"/>
      <c r="BV10" s="996"/>
      <c r="BW10" s="996"/>
      <c r="BX10" s="996"/>
      <c r="BY10" s="996"/>
      <c r="BZ10" s="996"/>
      <c r="CA10" s="996"/>
      <c r="CB10" s="996"/>
      <c r="CC10" s="996"/>
      <c r="CD10" s="996"/>
      <c r="CE10" s="996"/>
      <c r="CF10" s="996"/>
      <c r="CG10" s="1017"/>
      <c r="CH10" s="992"/>
      <c r="CI10" s="993"/>
      <c r="CJ10" s="993"/>
      <c r="CK10" s="993"/>
      <c r="CL10" s="994"/>
      <c r="CM10" s="992"/>
      <c r="CN10" s="993"/>
      <c r="CO10" s="993"/>
      <c r="CP10" s="993"/>
      <c r="CQ10" s="994"/>
      <c r="CR10" s="992"/>
      <c r="CS10" s="993"/>
      <c r="CT10" s="993"/>
      <c r="CU10" s="993"/>
      <c r="CV10" s="994"/>
      <c r="CW10" s="992"/>
      <c r="CX10" s="993"/>
      <c r="CY10" s="993"/>
      <c r="CZ10" s="993"/>
      <c r="DA10" s="994"/>
      <c r="DB10" s="992"/>
      <c r="DC10" s="993"/>
      <c r="DD10" s="993"/>
      <c r="DE10" s="993"/>
      <c r="DF10" s="994"/>
      <c r="DG10" s="992"/>
      <c r="DH10" s="993"/>
      <c r="DI10" s="993"/>
      <c r="DJ10" s="993"/>
      <c r="DK10" s="994"/>
      <c r="DL10" s="992"/>
      <c r="DM10" s="993"/>
      <c r="DN10" s="993"/>
      <c r="DO10" s="993"/>
      <c r="DP10" s="994"/>
      <c r="DQ10" s="992"/>
      <c r="DR10" s="993"/>
      <c r="DS10" s="993"/>
      <c r="DT10" s="993"/>
      <c r="DU10" s="994"/>
      <c r="DV10" s="995"/>
      <c r="DW10" s="996"/>
      <c r="DX10" s="996"/>
      <c r="DY10" s="996"/>
      <c r="DZ10" s="997"/>
      <c r="EA10" s="222"/>
    </row>
    <row r="11" spans="1:131" s="223" customFormat="1" ht="26.25" customHeight="1" x14ac:dyDescent="0.15">
      <c r="A11" s="226">
        <v>5</v>
      </c>
      <c r="B11" s="1033"/>
      <c r="C11" s="1034"/>
      <c r="D11" s="1034"/>
      <c r="E11" s="1034"/>
      <c r="F11" s="1034"/>
      <c r="G11" s="1034"/>
      <c r="H11" s="1034"/>
      <c r="I11" s="1034"/>
      <c r="J11" s="1034"/>
      <c r="K11" s="1034"/>
      <c r="L11" s="1034"/>
      <c r="M11" s="1034"/>
      <c r="N11" s="1034"/>
      <c r="O11" s="1034"/>
      <c r="P11" s="1035"/>
      <c r="Q11" s="1041"/>
      <c r="R11" s="1042"/>
      <c r="S11" s="1042"/>
      <c r="T11" s="1042"/>
      <c r="U11" s="1042"/>
      <c r="V11" s="1042"/>
      <c r="W11" s="1042"/>
      <c r="X11" s="1042"/>
      <c r="Y11" s="1042"/>
      <c r="Z11" s="1042"/>
      <c r="AA11" s="1042"/>
      <c r="AB11" s="1042"/>
      <c r="AC11" s="1042"/>
      <c r="AD11" s="1042"/>
      <c r="AE11" s="1043"/>
      <c r="AF11" s="1038"/>
      <c r="AG11" s="1039"/>
      <c r="AH11" s="1039"/>
      <c r="AI11" s="1039"/>
      <c r="AJ11" s="1040"/>
      <c r="AK11" s="1083"/>
      <c r="AL11" s="1084"/>
      <c r="AM11" s="1084"/>
      <c r="AN11" s="1084"/>
      <c r="AO11" s="1084"/>
      <c r="AP11" s="1084"/>
      <c r="AQ11" s="1084"/>
      <c r="AR11" s="1084"/>
      <c r="AS11" s="1084"/>
      <c r="AT11" s="1084"/>
      <c r="AU11" s="1085"/>
      <c r="AV11" s="1085"/>
      <c r="AW11" s="1085"/>
      <c r="AX11" s="1085"/>
      <c r="AY11" s="1086"/>
      <c r="AZ11" s="220"/>
      <c r="BA11" s="220"/>
      <c r="BB11" s="220"/>
      <c r="BC11" s="220"/>
      <c r="BD11" s="220"/>
      <c r="BE11" s="221"/>
      <c r="BF11" s="221"/>
      <c r="BG11" s="221"/>
      <c r="BH11" s="221"/>
      <c r="BI11" s="221"/>
      <c r="BJ11" s="221"/>
      <c r="BK11" s="221"/>
      <c r="BL11" s="221"/>
      <c r="BM11" s="221"/>
      <c r="BN11" s="221"/>
      <c r="BO11" s="221"/>
      <c r="BP11" s="221"/>
      <c r="BQ11" s="226">
        <v>5</v>
      </c>
      <c r="BR11" s="227"/>
      <c r="BS11" s="995"/>
      <c r="BT11" s="996"/>
      <c r="BU11" s="996"/>
      <c r="BV11" s="996"/>
      <c r="BW11" s="996"/>
      <c r="BX11" s="996"/>
      <c r="BY11" s="996"/>
      <c r="BZ11" s="996"/>
      <c r="CA11" s="996"/>
      <c r="CB11" s="996"/>
      <c r="CC11" s="996"/>
      <c r="CD11" s="996"/>
      <c r="CE11" s="996"/>
      <c r="CF11" s="996"/>
      <c r="CG11" s="1017"/>
      <c r="CH11" s="992"/>
      <c r="CI11" s="993"/>
      <c r="CJ11" s="993"/>
      <c r="CK11" s="993"/>
      <c r="CL11" s="994"/>
      <c r="CM11" s="992"/>
      <c r="CN11" s="993"/>
      <c r="CO11" s="993"/>
      <c r="CP11" s="993"/>
      <c r="CQ11" s="994"/>
      <c r="CR11" s="992"/>
      <c r="CS11" s="993"/>
      <c r="CT11" s="993"/>
      <c r="CU11" s="993"/>
      <c r="CV11" s="994"/>
      <c r="CW11" s="992"/>
      <c r="CX11" s="993"/>
      <c r="CY11" s="993"/>
      <c r="CZ11" s="993"/>
      <c r="DA11" s="994"/>
      <c r="DB11" s="992"/>
      <c r="DC11" s="993"/>
      <c r="DD11" s="993"/>
      <c r="DE11" s="993"/>
      <c r="DF11" s="994"/>
      <c r="DG11" s="992"/>
      <c r="DH11" s="993"/>
      <c r="DI11" s="993"/>
      <c r="DJ11" s="993"/>
      <c r="DK11" s="994"/>
      <c r="DL11" s="992"/>
      <c r="DM11" s="993"/>
      <c r="DN11" s="993"/>
      <c r="DO11" s="993"/>
      <c r="DP11" s="994"/>
      <c r="DQ11" s="992"/>
      <c r="DR11" s="993"/>
      <c r="DS11" s="993"/>
      <c r="DT11" s="993"/>
      <c r="DU11" s="994"/>
      <c r="DV11" s="995"/>
      <c r="DW11" s="996"/>
      <c r="DX11" s="996"/>
      <c r="DY11" s="996"/>
      <c r="DZ11" s="997"/>
      <c r="EA11" s="222"/>
    </row>
    <row r="12" spans="1:131" s="223" customFormat="1" ht="26.25" customHeight="1" x14ac:dyDescent="0.15">
      <c r="A12" s="226">
        <v>6</v>
      </c>
      <c r="B12" s="1033"/>
      <c r="C12" s="1034"/>
      <c r="D12" s="1034"/>
      <c r="E12" s="1034"/>
      <c r="F12" s="1034"/>
      <c r="G12" s="1034"/>
      <c r="H12" s="1034"/>
      <c r="I12" s="1034"/>
      <c r="J12" s="1034"/>
      <c r="K12" s="1034"/>
      <c r="L12" s="1034"/>
      <c r="M12" s="1034"/>
      <c r="N12" s="1034"/>
      <c r="O12" s="1034"/>
      <c r="P12" s="1035"/>
      <c r="Q12" s="1041"/>
      <c r="R12" s="1042"/>
      <c r="S12" s="1042"/>
      <c r="T12" s="1042"/>
      <c r="U12" s="1042"/>
      <c r="V12" s="1042"/>
      <c r="W12" s="1042"/>
      <c r="X12" s="1042"/>
      <c r="Y12" s="1042"/>
      <c r="Z12" s="1042"/>
      <c r="AA12" s="1042"/>
      <c r="AB12" s="1042"/>
      <c r="AC12" s="1042"/>
      <c r="AD12" s="1042"/>
      <c r="AE12" s="1043"/>
      <c r="AF12" s="1038"/>
      <c r="AG12" s="1039"/>
      <c r="AH12" s="1039"/>
      <c r="AI12" s="1039"/>
      <c r="AJ12" s="1040"/>
      <c r="AK12" s="1083"/>
      <c r="AL12" s="1084"/>
      <c r="AM12" s="1084"/>
      <c r="AN12" s="1084"/>
      <c r="AO12" s="1084"/>
      <c r="AP12" s="1084"/>
      <c r="AQ12" s="1084"/>
      <c r="AR12" s="1084"/>
      <c r="AS12" s="1084"/>
      <c r="AT12" s="1084"/>
      <c r="AU12" s="1085"/>
      <c r="AV12" s="1085"/>
      <c r="AW12" s="1085"/>
      <c r="AX12" s="1085"/>
      <c r="AY12" s="1086"/>
      <c r="AZ12" s="220"/>
      <c r="BA12" s="220"/>
      <c r="BB12" s="220"/>
      <c r="BC12" s="220"/>
      <c r="BD12" s="220"/>
      <c r="BE12" s="221"/>
      <c r="BF12" s="221"/>
      <c r="BG12" s="221"/>
      <c r="BH12" s="221"/>
      <c r="BI12" s="221"/>
      <c r="BJ12" s="221"/>
      <c r="BK12" s="221"/>
      <c r="BL12" s="221"/>
      <c r="BM12" s="221"/>
      <c r="BN12" s="221"/>
      <c r="BO12" s="221"/>
      <c r="BP12" s="221"/>
      <c r="BQ12" s="226">
        <v>6</v>
      </c>
      <c r="BR12" s="227"/>
      <c r="BS12" s="995"/>
      <c r="BT12" s="996"/>
      <c r="BU12" s="996"/>
      <c r="BV12" s="996"/>
      <c r="BW12" s="996"/>
      <c r="BX12" s="996"/>
      <c r="BY12" s="996"/>
      <c r="BZ12" s="996"/>
      <c r="CA12" s="996"/>
      <c r="CB12" s="996"/>
      <c r="CC12" s="996"/>
      <c r="CD12" s="996"/>
      <c r="CE12" s="996"/>
      <c r="CF12" s="996"/>
      <c r="CG12" s="1017"/>
      <c r="CH12" s="992"/>
      <c r="CI12" s="993"/>
      <c r="CJ12" s="993"/>
      <c r="CK12" s="993"/>
      <c r="CL12" s="994"/>
      <c r="CM12" s="992"/>
      <c r="CN12" s="993"/>
      <c r="CO12" s="993"/>
      <c r="CP12" s="993"/>
      <c r="CQ12" s="994"/>
      <c r="CR12" s="992"/>
      <c r="CS12" s="993"/>
      <c r="CT12" s="993"/>
      <c r="CU12" s="993"/>
      <c r="CV12" s="994"/>
      <c r="CW12" s="992"/>
      <c r="CX12" s="993"/>
      <c r="CY12" s="993"/>
      <c r="CZ12" s="993"/>
      <c r="DA12" s="994"/>
      <c r="DB12" s="992"/>
      <c r="DC12" s="993"/>
      <c r="DD12" s="993"/>
      <c r="DE12" s="993"/>
      <c r="DF12" s="994"/>
      <c r="DG12" s="992"/>
      <c r="DH12" s="993"/>
      <c r="DI12" s="993"/>
      <c r="DJ12" s="993"/>
      <c r="DK12" s="994"/>
      <c r="DL12" s="992"/>
      <c r="DM12" s="993"/>
      <c r="DN12" s="993"/>
      <c r="DO12" s="993"/>
      <c r="DP12" s="994"/>
      <c r="DQ12" s="992"/>
      <c r="DR12" s="993"/>
      <c r="DS12" s="993"/>
      <c r="DT12" s="993"/>
      <c r="DU12" s="994"/>
      <c r="DV12" s="995"/>
      <c r="DW12" s="996"/>
      <c r="DX12" s="996"/>
      <c r="DY12" s="996"/>
      <c r="DZ12" s="997"/>
      <c r="EA12" s="222"/>
    </row>
    <row r="13" spans="1:131" s="223" customFormat="1" ht="26.25" customHeight="1" x14ac:dyDescent="0.15">
      <c r="A13" s="226">
        <v>7</v>
      </c>
      <c r="B13" s="1033"/>
      <c r="C13" s="1034"/>
      <c r="D13" s="1034"/>
      <c r="E13" s="1034"/>
      <c r="F13" s="1034"/>
      <c r="G13" s="1034"/>
      <c r="H13" s="1034"/>
      <c r="I13" s="1034"/>
      <c r="J13" s="1034"/>
      <c r="K13" s="1034"/>
      <c r="L13" s="1034"/>
      <c r="M13" s="1034"/>
      <c r="N13" s="1034"/>
      <c r="O13" s="1034"/>
      <c r="P13" s="1035"/>
      <c r="Q13" s="1041"/>
      <c r="R13" s="1042"/>
      <c r="S13" s="1042"/>
      <c r="T13" s="1042"/>
      <c r="U13" s="1042"/>
      <c r="V13" s="1042"/>
      <c r="W13" s="1042"/>
      <c r="X13" s="1042"/>
      <c r="Y13" s="1042"/>
      <c r="Z13" s="1042"/>
      <c r="AA13" s="1042"/>
      <c r="AB13" s="1042"/>
      <c r="AC13" s="1042"/>
      <c r="AD13" s="1042"/>
      <c r="AE13" s="1043"/>
      <c r="AF13" s="1038"/>
      <c r="AG13" s="1039"/>
      <c r="AH13" s="1039"/>
      <c r="AI13" s="1039"/>
      <c r="AJ13" s="1040"/>
      <c r="AK13" s="1083"/>
      <c r="AL13" s="1084"/>
      <c r="AM13" s="1084"/>
      <c r="AN13" s="1084"/>
      <c r="AO13" s="1084"/>
      <c r="AP13" s="1084"/>
      <c r="AQ13" s="1084"/>
      <c r="AR13" s="1084"/>
      <c r="AS13" s="1084"/>
      <c r="AT13" s="1084"/>
      <c r="AU13" s="1085"/>
      <c r="AV13" s="1085"/>
      <c r="AW13" s="1085"/>
      <c r="AX13" s="1085"/>
      <c r="AY13" s="1086"/>
      <c r="AZ13" s="220"/>
      <c r="BA13" s="220"/>
      <c r="BB13" s="220"/>
      <c r="BC13" s="220"/>
      <c r="BD13" s="220"/>
      <c r="BE13" s="221"/>
      <c r="BF13" s="221"/>
      <c r="BG13" s="221"/>
      <c r="BH13" s="221"/>
      <c r="BI13" s="221"/>
      <c r="BJ13" s="221"/>
      <c r="BK13" s="221"/>
      <c r="BL13" s="221"/>
      <c r="BM13" s="221"/>
      <c r="BN13" s="221"/>
      <c r="BO13" s="221"/>
      <c r="BP13" s="221"/>
      <c r="BQ13" s="226">
        <v>7</v>
      </c>
      <c r="BR13" s="227"/>
      <c r="BS13" s="995"/>
      <c r="BT13" s="996"/>
      <c r="BU13" s="996"/>
      <c r="BV13" s="996"/>
      <c r="BW13" s="996"/>
      <c r="BX13" s="996"/>
      <c r="BY13" s="996"/>
      <c r="BZ13" s="996"/>
      <c r="CA13" s="996"/>
      <c r="CB13" s="996"/>
      <c r="CC13" s="996"/>
      <c r="CD13" s="996"/>
      <c r="CE13" s="996"/>
      <c r="CF13" s="996"/>
      <c r="CG13" s="1017"/>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222"/>
    </row>
    <row r="14" spans="1:131" s="223" customFormat="1" ht="26.25" customHeight="1" x14ac:dyDescent="0.15">
      <c r="A14" s="226">
        <v>8</v>
      </c>
      <c r="B14" s="1033"/>
      <c r="C14" s="1034"/>
      <c r="D14" s="1034"/>
      <c r="E14" s="1034"/>
      <c r="F14" s="1034"/>
      <c r="G14" s="1034"/>
      <c r="H14" s="1034"/>
      <c r="I14" s="1034"/>
      <c r="J14" s="1034"/>
      <c r="K14" s="1034"/>
      <c r="L14" s="1034"/>
      <c r="M14" s="1034"/>
      <c r="N14" s="1034"/>
      <c r="O14" s="1034"/>
      <c r="P14" s="1035"/>
      <c r="Q14" s="1041"/>
      <c r="R14" s="1042"/>
      <c r="S14" s="1042"/>
      <c r="T14" s="1042"/>
      <c r="U14" s="1042"/>
      <c r="V14" s="1042"/>
      <c r="W14" s="1042"/>
      <c r="X14" s="1042"/>
      <c r="Y14" s="1042"/>
      <c r="Z14" s="1042"/>
      <c r="AA14" s="1042"/>
      <c r="AB14" s="1042"/>
      <c r="AC14" s="1042"/>
      <c r="AD14" s="1042"/>
      <c r="AE14" s="1043"/>
      <c r="AF14" s="1038"/>
      <c r="AG14" s="1039"/>
      <c r="AH14" s="1039"/>
      <c r="AI14" s="1039"/>
      <c r="AJ14" s="1040"/>
      <c r="AK14" s="1083"/>
      <c r="AL14" s="1084"/>
      <c r="AM14" s="1084"/>
      <c r="AN14" s="1084"/>
      <c r="AO14" s="1084"/>
      <c r="AP14" s="1084"/>
      <c r="AQ14" s="1084"/>
      <c r="AR14" s="1084"/>
      <c r="AS14" s="1084"/>
      <c r="AT14" s="1084"/>
      <c r="AU14" s="1085"/>
      <c r="AV14" s="1085"/>
      <c r="AW14" s="1085"/>
      <c r="AX14" s="1085"/>
      <c r="AY14" s="1086"/>
      <c r="AZ14" s="220"/>
      <c r="BA14" s="220"/>
      <c r="BB14" s="220"/>
      <c r="BC14" s="220"/>
      <c r="BD14" s="220"/>
      <c r="BE14" s="221"/>
      <c r="BF14" s="221"/>
      <c r="BG14" s="221"/>
      <c r="BH14" s="221"/>
      <c r="BI14" s="221"/>
      <c r="BJ14" s="221"/>
      <c r="BK14" s="221"/>
      <c r="BL14" s="221"/>
      <c r="BM14" s="221"/>
      <c r="BN14" s="221"/>
      <c r="BO14" s="221"/>
      <c r="BP14" s="221"/>
      <c r="BQ14" s="226">
        <v>8</v>
      </c>
      <c r="BR14" s="227"/>
      <c r="BS14" s="995"/>
      <c r="BT14" s="996"/>
      <c r="BU14" s="996"/>
      <c r="BV14" s="996"/>
      <c r="BW14" s="996"/>
      <c r="BX14" s="996"/>
      <c r="BY14" s="996"/>
      <c r="BZ14" s="996"/>
      <c r="CA14" s="996"/>
      <c r="CB14" s="996"/>
      <c r="CC14" s="996"/>
      <c r="CD14" s="996"/>
      <c r="CE14" s="996"/>
      <c r="CF14" s="996"/>
      <c r="CG14" s="1017"/>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222"/>
    </row>
    <row r="15" spans="1:131" s="223" customFormat="1" ht="26.25" customHeight="1" x14ac:dyDescent="0.15">
      <c r="A15" s="226">
        <v>9</v>
      </c>
      <c r="B15" s="1033"/>
      <c r="C15" s="1034"/>
      <c r="D15" s="1034"/>
      <c r="E15" s="1034"/>
      <c r="F15" s="1034"/>
      <c r="G15" s="1034"/>
      <c r="H15" s="1034"/>
      <c r="I15" s="1034"/>
      <c r="J15" s="1034"/>
      <c r="K15" s="1034"/>
      <c r="L15" s="1034"/>
      <c r="M15" s="1034"/>
      <c r="N15" s="1034"/>
      <c r="O15" s="1034"/>
      <c r="P15" s="1035"/>
      <c r="Q15" s="1041"/>
      <c r="R15" s="1042"/>
      <c r="S15" s="1042"/>
      <c r="T15" s="1042"/>
      <c r="U15" s="1042"/>
      <c r="V15" s="1042"/>
      <c r="W15" s="1042"/>
      <c r="X15" s="1042"/>
      <c r="Y15" s="1042"/>
      <c r="Z15" s="1042"/>
      <c r="AA15" s="1042"/>
      <c r="AB15" s="1042"/>
      <c r="AC15" s="1042"/>
      <c r="AD15" s="1042"/>
      <c r="AE15" s="1043"/>
      <c r="AF15" s="1038"/>
      <c r="AG15" s="1039"/>
      <c r="AH15" s="1039"/>
      <c r="AI15" s="1039"/>
      <c r="AJ15" s="1040"/>
      <c r="AK15" s="1083"/>
      <c r="AL15" s="1084"/>
      <c r="AM15" s="1084"/>
      <c r="AN15" s="1084"/>
      <c r="AO15" s="1084"/>
      <c r="AP15" s="1084"/>
      <c r="AQ15" s="1084"/>
      <c r="AR15" s="1084"/>
      <c r="AS15" s="1084"/>
      <c r="AT15" s="1084"/>
      <c r="AU15" s="1085"/>
      <c r="AV15" s="1085"/>
      <c r="AW15" s="1085"/>
      <c r="AX15" s="1085"/>
      <c r="AY15" s="1086"/>
      <c r="AZ15" s="220"/>
      <c r="BA15" s="220"/>
      <c r="BB15" s="220"/>
      <c r="BC15" s="220"/>
      <c r="BD15" s="220"/>
      <c r="BE15" s="221"/>
      <c r="BF15" s="221"/>
      <c r="BG15" s="221"/>
      <c r="BH15" s="221"/>
      <c r="BI15" s="221"/>
      <c r="BJ15" s="221"/>
      <c r="BK15" s="221"/>
      <c r="BL15" s="221"/>
      <c r="BM15" s="221"/>
      <c r="BN15" s="221"/>
      <c r="BO15" s="221"/>
      <c r="BP15" s="221"/>
      <c r="BQ15" s="226">
        <v>9</v>
      </c>
      <c r="BR15" s="227"/>
      <c r="BS15" s="995"/>
      <c r="BT15" s="996"/>
      <c r="BU15" s="996"/>
      <c r="BV15" s="996"/>
      <c r="BW15" s="996"/>
      <c r="BX15" s="996"/>
      <c r="BY15" s="996"/>
      <c r="BZ15" s="996"/>
      <c r="CA15" s="996"/>
      <c r="CB15" s="996"/>
      <c r="CC15" s="996"/>
      <c r="CD15" s="996"/>
      <c r="CE15" s="996"/>
      <c r="CF15" s="996"/>
      <c r="CG15" s="1017"/>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22"/>
    </row>
    <row r="16" spans="1:131" s="223" customFormat="1" ht="26.25" customHeight="1" x14ac:dyDescent="0.15">
      <c r="A16" s="226">
        <v>10</v>
      </c>
      <c r="B16" s="1033"/>
      <c r="C16" s="1034"/>
      <c r="D16" s="1034"/>
      <c r="E16" s="1034"/>
      <c r="F16" s="1034"/>
      <c r="G16" s="1034"/>
      <c r="H16" s="1034"/>
      <c r="I16" s="1034"/>
      <c r="J16" s="1034"/>
      <c r="K16" s="1034"/>
      <c r="L16" s="1034"/>
      <c r="M16" s="1034"/>
      <c r="N16" s="1034"/>
      <c r="O16" s="1034"/>
      <c r="P16" s="1035"/>
      <c r="Q16" s="1041"/>
      <c r="R16" s="1042"/>
      <c r="S16" s="1042"/>
      <c r="T16" s="1042"/>
      <c r="U16" s="1042"/>
      <c r="V16" s="1042"/>
      <c r="W16" s="1042"/>
      <c r="X16" s="1042"/>
      <c r="Y16" s="1042"/>
      <c r="Z16" s="1042"/>
      <c r="AA16" s="1042"/>
      <c r="AB16" s="1042"/>
      <c r="AC16" s="1042"/>
      <c r="AD16" s="1042"/>
      <c r="AE16" s="1043"/>
      <c r="AF16" s="1038"/>
      <c r="AG16" s="1039"/>
      <c r="AH16" s="1039"/>
      <c r="AI16" s="1039"/>
      <c r="AJ16" s="1040"/>
      <c r="AK16" s="1083"/>
      <c r="AL16" s="1084"/>
      <c r="AM16" s="1084"/>
      <c r="AN16" s="1084"/>
      <c r="AO16" s="1084"/>
      <c r="AP16" s="1084"/>
      <c r="AQ16" s="1084"/>
      <c r="AR16" s="1084"/>
      <c r="AS16" s="1084"/>
      <c r="AT16" s="1084"/>
      <c r="AU16" s="1085"/>
      <c r="AV16" s="1085"/>
      <c r="AW16" s="1085"/>
      <c r="AX16" s="1085"/>
      <c r="AY16" s="1086"/>
      <c r="AZ16" s="220"/>
      <c r="BA16" s="220"/>
      <c r="BB16" s="220"/>
      <c r="BC16" s="220"/>
      <c r="BD16" s="220"/>
      <c r="BE16" s="221"/>
      <c r="BF16" s="221"/>
      <c r="BG16" s="221"/>
      <c r="BH16" s="221"/>
      <c r="BI16" s="221"/>
      <c r="BJ16" s="221"/>
      <c r="BK16" s="221"/>
      <c r="BL16" s="221"/>
      <c r="BM16" s="221"/>
      <c r="BN16" s="221"/>
      <c r="BO16" s="221"/>
      <c r="BP16" s="221"/>
      <c r="BQ16" s="226">
        <v>10</v>
      </c>
      <c r="BR16" s="227"/>
      <c r="BS16" s="995"/>
      <c r="BT16" s="996"/>
      <c r="BU16" s="996"/>
      <c r="BV16" s="996"/>
      <c r="BW16" s="996"/>
      <c r="BX16" s="996"/>
      <c r="BY16" s="996"/>
      <c r="BZ16" s="996"/>
      <c r="CA16" s="996"/>
      <c r="CB16" s="996"/>
      <c r="CC16" s="996"/>
      <c r="CD16" s="996"/>
      <c r="CE16" s="996"/>
      <c r="CF16" s="996"/>
      <c r="CG16" s="1017"/>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22"/>
    </row>
    <row r="17" spans="1:131" s="223" customFormat="1" ht="26.25" customHeight="1" x14ac:dyDescent="0.15">
      <c r="A17" s="226">
        <v>11</v>
      </c>
      <c r="B17" s="1033"/>
      <c r="C17" s="1034"/>
      <c r="D17" s="1034"/>
      <c r="E17" s="1034"/>
      <c r="F17" s="1034"/>
      <c r="G17" s="1034"/>
      <c r="H17" s="1034"/>
      <c r="I17" s="1034"/>
      <c r="J17" s="1034"/>
      <c r="K17" s="1034"/>
      <c r="L17" s="1034"/>
      <c r="M17" s="1034"/>
      <c r="N17" s="1034"/>
      <c r="O17" s="1034"/>
      <c r="P17" s="1035"/>
      <c r="Q17" s="1041"/>
      <c r="R17" s="1042"/>
      <c r="S17" s="1042"/>
      <c r="T17" s="1042"/>
      <c r="U17" s="1042"/>
      <c r="V17" s="1042"/>
      <c r="W17" s="1042"/>
      <c r="X17" s="1042"/>
      <c r="Y17" s="1042"/>
      <c r="Z17" s="1042"/>
      <c r="AA17" s="1042"/>
      <c r="AB17" s="1042"/>
      <c r="AC17" s="1042"/>
      <c r="AD17" s="1042"/>
      <c r="AE17" s="1043"/>
      <c r="AF17" s="1038"/>
      <c r="AG17" s="1039"/>
      <c r="AH17" s="1039"/>
      <c r="AI17" s="1039"/>
      <c r="AJ17" s="1040"/>
      <c r="AK17" s="1083"/>
      <c r="AL17" s="1084"/>
      <c r="AM17" s="1084"/>
      <c r="AN17" s="1084"/>
      <c r="AO17" s="1084"/>
      <c r="AP17" s="1084"/>
      <c r="AQ17" s="1084"/>
      <c r="AR17" s="1084"/>
      <c r="AS17" s="1084"/>
      <c r="AT17" s="1084"/>
      <c r="AU17" s="1085"/>
      <c r="AV17" s="1085"/>
      <c r="AW17" s="1085"/>
      <c r="AX17" s="1085"/>
      <c r="AY17" s="1086"/>
      <c r="AZ17" s="220"/>
      <c r="BA17" s="220"/>
      <c r="BB17" s="220"/>
      <c r="BC17" s="220"/>
      <c r="BD17" s="220"/>
      <c r="BE17" s="221"/>
      <c r="BF17" s="221"/>
      <c r="BG17" s="221"/>
      <c r="BH17" s="221"/>
      <c r="BI17" s="221"/>
      <c r="BJ17" s="221"/>
      <c r="BK17" s="221"/>
      <c r="BL17" s="221"/>
      <c r="BM17" s="221"/>
      <c r="BN17" s="221"/>
      <c r="BO17" s="221"/>
      <c r="BP17" s="221"/>
      <c r="BQ17" s="226">
        <v>11</v>
      </c>
      <c r="BR17" s="227"/>
      <c r="BS17" s="995"/>
      <c r="BT17" s="996"/>
      <c r="BU17" s="996"/>
      <c r="BV17" s="996"/>
      <c r="BW17" s="996"/>
      <c r="BX17" s="996"/>
      <c r="BY17" s="996"/>
      <c r="BZ17" s="996"/>
      <c r="CA17" s="996"/>
      <c r="CB17" s="996"/>
      <c r="CC17" s="996"/>
      <c r="CD17" s="996"/>
      <c r="CE17" s="996"/>
      <c r="CF17" s="996"/>
      <c r="CG17" s="1017"/>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22"/>
    </row>
    <row r="18" spans="1:131" s="223" customFormat="1" ht="26.25" customHeight="1" x14ac:dyDescent="0.15">
      <c r="A18" s="226">
        <v>12</v>
      </c>
      <c r="B18" s="1033"/>
      <c r="C18" s="1034"/>
      <c r="D18" s="1034"/>
      <c r="E18" s="1034"/>
      <c r="F18" s="1034"/>
      <c r="G18" s="1034"/>
      <c r="H18" s="1034"/>
      <c r="I18" s="1034"/>
      <c r="J18" s="1034"/>
      <c r="K18" s="1034"/>
      <c r="L18" s="1034"/>
      <c r="M18" s="1034"/>
      <c r="N18" s="1034"/>
      <c r="O18" s="1034"/>
      <c r="P18" s="1035"/>
      <c r="Q18" s="1041"/>
      <c r="R18" s="1042"/>
      <c r="S18" s="1042"/>
      <c r="T18" s="1042"/>
      <c r="U18" s="1042"/>
      <c r="V18" s="1042"/>
      <c r="W18" s="1042"/>
      <c r="X18" s="1042"/>
      <c r="Y18" s="1042"/>
      <c r="Z18" s="1042"/>
      <c r="AA18" s="1042"/>
      <c r="AB18" s="1042"/>
      <c r="AC18" s="1042"/>
      <c r="AD18" s="1042"/>
      <c r="AE18" s="1043"/>
      <c r="AF18" s="1038"/>
      <c r="AG18" s="1039"/>
      <c r="AH18" s="1039"/>
      <c r="AI18" s="1039"/>
      <c r="AJ18" s="1040"/>
      <c r="AK18" s="1083"/>
      <c r="AL18" s="1084"/>
      <c r="AM18" s="1084"/>
      <c r="AN18" s="1084"/>
      <c r="AO18" s="1084"/>
      <c r="AP18" s="1084"/>
      <c r="AQ18" s="1084"/>
      <c r="AR18" s="1084"/>
      <c r="AS18" s="1084"/>
      <c r="AT18" s="1084"/>
      <c r="AU18" s="1085"/>
      <c r="AV18" s="1085"/>
      <c r="AW18" s="1085"/>
      <c r="AX18" s="1085"/>
      <c r="AY18" s="1086"/>
      <c r="AZ18" s="220"/>
      <c r="BA18" s="220"/>
      <c r="BB18" s="220"/>
      <c r="BC18" s="220"/>
      <c r="BD18" s="220"/>
      <c r="BE18" s="221"/>
      <c r="BF18" s="221"/>
      <c r="BG18" s="221"/>
      <c r="BH18" s="221"/>
      <c r="BI18" s="221"/>
      <c r="BJ18" s="221"/>
      <c r="BK18" s="221"/>
      <c r="BL18" s="221"/>
      <c r="BM18" s="221"/>
      <c r="BN18" s="221"/>
      <c r="BO18" s="221"/>
      <c r="BP18" s="221"/>
      <c r="BQ18" s="226">
        <v>12</v>
      </c>
      <c r="BR18" s="227"/>
      <c r="BS18" s="995"/>
      <c r="BT18" s="996"/>
      <c r="BU18" s="996"/>
      <c r="BV18" s="996"/>
      <c r="BW18" s="996"/>
      <c r="BX18" s="996"/>
      <c r="BY18" s="996"/>
      <c r="BZ18" s="996"/>
      <c r="CA18" s="996"/>
      <c r="CB18" s="996"/>
      <c r="CC18" s="996"/>
      <c r="CD18" s="996"/>
      <c r="CE18" s="996"/>
      <c r="CF18" s="996"/>
      <c r="CG18" s="1017"/>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22"/>
    </row>
    <row r="19" spans="1:131" s="223" customFormat="1" ht="26.25" customHeight="1" x14ac:dyDescent="0.15">
      <c r="A19" s="226">
        <v>13</v>
      </c>
      <c r="B19" s="1033"/>
      <c r="C19" s="1034"/>
      <c r="D19" s="1034"/>
      <c r="E19" s="1034"/>
      <c r="F19" s="1034"/>
      <c r="G19" s="1034"/>
      <c r="H19" s="1034"/>
      <c r="I19" s="1034"/>
      <c r="J19" s="1034"/>
      <c r="K19" s="1034"/>
      <c r="L19" s="1034"/>
      <c r="M19" s="1034"/>
      <c r="N19" s="1034"/>
      <c r="O19" s="1034"/>
      <c r="P19" s="1035"/>
      <c r="Q19" s="1041"/>
      <c r="R19" s="1042"/>
      <c r="S19" s="1042"/>
      <c r="T19" s="1042"/>
      <c r="U19" s="1042"/>
      <c r="V19" s="1042"/>
      <c r="W19" s="1042"/>
      <c r="X19" s="1042"/>
      <c r="Y19" s="1042"/>
      <c r="Z19" s="1042"/>
      <c r="AA19" s="1042"/>
      <c r="AB19" s="1042"/>
      <c r="AC19" s="1042"/>
      <c r="AD19" s="1042"/>
      <c r="AE19" s="1043"/>
      <c r="AF19" s="1038"/>
      <c r="AG19" s="1039"/>
      <c r="AH19" s="1039"/>
      <c r="AI19" s="1039"/>
      <c r="AJ19" s="1040"/>
      <c r="AK19" s="1083"/>
      <c r="AL19" s="1084"/>
      <c r="AM19" s="1084"/>
      <c r="AN19" s="1084"/>
      <c r="AO19" s="1084"/>
      <c r="AP19" s="1084"/>
      <c r="AQ19" s="1084"/>
      <c r="AR19" s="1084"/>
      <c r="AS19" s="1084"/>
      <c r="AT19" s="1084"/>
      <c r="AU19" s="1085"/>
      <c r="AV19" s="1085"/>
      <c r="AW19" s="1085"/>
      <c r="AX19" s="1085"/>
      <c r="AY19" s="1086"/>
      <c r="AZ19" s="220"/>
      <c r="BA19" s="220"/>
      <c r="BB19" s="220"/>
      <c r="BC19" s="220"/>
      <c r="BD19" s="220"/>
      <c r="BE19" s="221"/>
      <c r="BF19" s="221"/>
      <c r="BG19" s="221"/>
      <c r="BH19" s="221"/>
      <c r="BI19" s="221"/>
      <c r="BJ19" s="221"/>
      <c r="BK19" s="221"/>
      <c r="BL19" s="221"/>
      <c r="BM19" s="221"/>
      <c r="BN19" s="221"/>
      <c r="BO19" s="221"/>
      <c r="BP19" s="221"/>
      <c r="BQ19" s="226">
        <v>13</v>
      </c>
      <c r="BR19" s="227"/>
      <c r="BS19" s="995"/>
      <c r="BT19" s="996"/>
      <c r="BU19" s="996"/>
      <c r="BV19" s="996"/>
      <c r="BW19" s="996"/>
      <c r="BX19" s="996"/>
      <c r="BY19" s="996"/>
      <c r="BZ19" s="996"/>
      <c r="CA19" s="996"/>
      <c r="CB19" s="996"/>
      <c r="CC19" s="996"/>
      <c r="CD19" s="996"/>
      <c r="CE19" s="996"/>
      <c r="CF19" s="996"/>
      <c r="CG19" s="1017"/>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22"/>
    </row>
    <row r="20" spans="1:131" s="223" customFormat="1" ht="26.25" customHeight="1" x14ac:dyDescent="0.15">
      <c r="A20" s="226">
        <v>14</v>
      </c>
      <c r="B20" s="1033"/>
      <c r="C20" s="1034"/>
      <c r="D20" s="1034"/>
      <c r="E20" s="1034"/>
      <c r="F20" s="1034"/>
      <c r="G20" s="1034"/>
      <c r="H20" s="1034"/>
      <c r="I20" s="1034"/>
      <c r="J20" s="1034"/>
      <c r="K20" s="1034"/>
      <c r="L20" s="1034"/>
      <c r="M20" s="1034"/>
      <c r="N20" s="1034"/>
      <c r="O20" s="1034"/>
      <c r="P20" s="1035"/>
      <c r="Q20" s="1041"/>
      <c r="R20" s="1042"/>
      <c r="S20" s="1042"/>
      <c r="T20" s="1042"/>
      <c r="U20" s="1042"/>
      <c r="V20" s="1042"/>
      <c r="W20" s="1042"/>
      <c r="X20" s="1042"/>
      <c r="Y20" s="1042"/>
      <c r="Z20" s="1042"/>
      <c r="AA20" s="1042"/>
      <c r="AB20" s="1042"/>
      <c r="AC20" s="1042"/>
      <c r="AD20" s="1042"/>
      <c r="AE20" s="1043"/>
      <c r="AF20" s="1038"/>
      <c r="AG20" s="1039"/>
      <c r="AH20" s="1039"/>
      <c r="AI20" s="1039"/>
      <c r="AJ20" s="1040"/>
      <c r="AK20" s="1083"/>
      <c r="AL20" s="1084"/>
      <c r="AM20" s="1084"/>
      <c r="AN20" s="1084"/>
      <c r="AO20" s="1084"/>
      <c r="AP20" s="1084"/>
      <c r="AQ20" s="1084"/>
      <c r="AR20" s="1084"/>
      <c r="AS20" s="1084"/>
      <c r="AT20" s="1084"/>
      <c r="AU20" s="1085"/>
      <c r="AV20" s="1085"/>
      <c r="AW20" s="1085"/>
      <c r="AX20" s="1085"/>
      <c r="AY20" s="1086"/>
      <c r="AZ20" s="220"/>
      <c r="BA20" s="220"/>
      <c r="BB20" s="220"/>
      <c r="BC20" s="220"/>
      <c r="BD20" s="220"/>
      <c r="BE20" s="221"/>
      <c r="BF20" s="221"/>
      <c r="BG20" s="221"/>
      <c r="BH20" s="221"/>
      <c r="BI20" s="221"/>
      <c r="BJ20" s="221"/>
      <c r="BK20" s="221"/>
      <c r="BL20" s="221"/>
      <c r="BM20" s="221"/>
      <c r="BN20" s="221"/>
      <c r="BO20" s="221"/>
      <c r="BP20" s="221"/>
      <c r="BQ20" s="226">
        <v>14</v>
      </c>
      <c r="BR20" s="227"/>
      <c r="BS20" s="995"/>
      <c r="BT20" s="996"/>
      <c r="BU20" s="996"/>
      <c r="BV20" s="996"/>
      <c r="BW20" s="996"/>
      <c r="BX20" s="996"/>
      <c r="BY20" s="996"/>
      <c r="BZ20" s="996"/>
      <c r="CA20" s="996"/>
      <c r="CB20" s="996"/>
      <c r="CC20" s="996"/>
      <c r="CD20" s="996"/>
      <c r="CE20" s="996"/>
      <c r="CF20" s="996"/>
      <c r="CG20" s="1017"/>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22"/>
    </row>
    <row r="21" spans="1:131" s="223" customFormat="1" ht="26.25" customHeight="1" thickBot="1" x14ac:dyDescent="0.2">
      <c r="A21" s="226">
        <v>15</v>
      </c>
      <c r="B21" s="1033"/>
      <c r="C21" s="1034"/>
      <c r="D21" s="1034"/>
      <c r="E21" s="1034"/>
      <c r="F21" s="1034"/>
      <c r="G21" s="1034"/>
      <c r="H21" s="1034"/>
      <c r="I21" s="1034"/>
      <c r="J21" s="1034"/>
      <c r="K21" s="1034"/>
      <c r="L21" s="1034"/>
      <c r="M21" s="1034"/>
      <c r="N21" s="1034"/>
      <c r="O21" s="1034"/>
      <c r="P21" s="1035"/>
      <c r="Q21" s="1041"/>
      <c r="R21" s="1042"/>
      <c r="S21" s="1042"/>
      <c r="T21" s="1042"/>
      <c r="U21" s="1042"/>
      <c r="V21" s="1042"/>
      <c r="W21" s="1042"/>
      <c r="X21" s="1042"/>
      <c r="Y21" s="1042"/>
      <c r="Z21" s="1042"/>
      <c r="AA21" s="1042"/>
      <c r="AB21" s="1042"/>
      <c r="AC21" s="1042"/>
      <c r="AD21" s="1042"/>
      <c r="AE21" s="1043"/>
      <c r="AF21" s="1038"/>
      <c r="AG21" s="1039"/>
      <c r="AH21" s="1039"/>
      <c r="AI21" s="1039"/>
      <c r="AJ21" s="1040"/>
      <c r="AK21" s="1083"/>
      <c r="AL21" s="1084"/>
      <c r="AM21" s="1084"/>
      <c r="AN21" s="1084"/>
      <c r="AO21" s="1084"/>
      <c r="AP21" s="1084"/>
      <c r="AQ21" s="1084"/>
      <c r="AR21" s="1084"/>
      <c r="AS21" s="1084"/>
      <c r="AT21" s="1084"/>
      <c r="AU21" s="1085"/>
      <c r="AV21" s="1085"/>
      <c r="AW21" s="1085"/>
      <c r="AX21" s="1085"/>
      <c r="AY21" s="1086"/>
      <c r="AZ21" s="220"/>
      <c r="BA21" s="220"/>
      <c r="BB21" s="220"/>
      <c r="BC21" s="220"/>
      <c r="BD21" s="220"/>
      <c r="BE21" s="221"/>
      <c r="BF21" s="221"/>
      <c r="BG21" s="221"/>
      <c r="BH21" s="221"/>
      <c r="BI21" s="221"/>
      <c r="BJ21" s="221"/>
      <c r="BK21" s="221"/>
      <c r="BL21" s="221"/>
      <c r="BM21" s="221"/>
      <c r="BN21" s="221"/>
      <c r="BO21" s="221"/>
      <c r="BP21" s="221"/>
      <c r="BQ21" s="226">
        <v>15</v>
      </c>
      <c r="BR21" s="227"/>
      <c r="BS21" s="995"/>
      <c r="BT21" s="996"/>
      <c r="BU21" s="996"/>
      <c r="BV21" s="996"/>
      <c r="BW21" s="996"/>
      <c r="BX21" s="996"/>
      <c r="BY21" s="996"/>
      <c r="BZ21" s="996"/>
      <c r="CA21" s="996"/>
      <c r="CB21" s="996"/>
      <c r="CC21" s="996"/>
      <c r="CD21" s="996"/>
      <c r="CE21" s="996"/>
      <c r="CF21" s="996"/>
      <c r="CG21" s="1017"/>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22"/>
    </row>
    <row r="22" spans="1:131" s="223" customFormat="1" ht="26.25" customHeight="1" x14ac:dyDescent="0.15">
      <c r="A22" s="226">
        <v>16</v>
      </c>
      <c r="B22" s="1033"/>
      <c r="C22" s="1034"/>
      <c r="D22" s="1034"/>
      <c r="E22" s="1034"/>
      <c r="F22" s="1034"/>
      <c r="G22" s="1034"/>
      <c r="H22" s="1034"/>
      <c r="I22" s="1034"/>
      <c r="J22" s="1034"/>
      <c r="K22" s="1034"/>
      <c r="L22" s="1034"/>
      <c r="M22" s="1034"/>
      <c r="N22" s="1034"/>
      <c r="O22" s="1034"/>
      <c r="P22" s="1035"/>
      <c r="Q22" s="1076"/>
      <c r="R22" s="1077"/>
      <c r="S22" s="1077"/>
      <c r="T22" s="1077"/>
      <c r="U22" s="1077"/>
      <c r="V22" s="1077"/>
      <c r="W22" s="1077"/>
      <c r="X22" s="1077"/>
      <c r="Y22" s="1077"/>
      <c r="Z22" s="1077"/>
      <c r="AA22" s="1077"/>
      <c r="AB22" s="1077"/>
      <c r="AC22" s="1077"/>
      <c r="AD22" s="1077"/>
      <c r="AE22" s="1078"/>
      <c r="AF22" s="1038"/>
      <c r="AG22" s="1039"/>
      <c r="AH22" s="1039"/>
      <c r="AI22" s="1039"/>
      <c r="AJ22" s="1040"/>
      <c r="AK22" s="1079"/>
      <c r="AL22" s="1080"/>
      <c r="AM22" s="1080"/>
      <c r="AN22" s="1080"/>
      <c r="AO22" s="1080"/>
      <c r="AP22" s="1080"/>
      <c r="AQ22" s="1080"/>
      <c r="AR22" s="1080"/>
      <c r="AS22" s="1080"/>
      <c r="AT22" s="1080"/>
      <c r="AU22" s="1081"/>
      <c r="AV22" s="1081"/>
      <c r="AW22" s="1081"/>
      <c r="AX22" s="1081"/>
      <c r="AY22" s="1082"/>
      <c r="AZ22" s="1031" t="s">
        <v>375</v>
      </c>
      <c r="BA22" s="1031"/>
      <c r="BB22" s="1031"/>
      <c r="BC22" s="1031"/>
      <c r="BD22" s="1032"/>
      <c r="BE22" s="221"/>
      <c r="BF22" s="221"/>
      <c r="BG22" s="221"/>
      <c r="BH22" s="221"/>
      <c r="BI22" s="221"/>
      <c r="BJ22" s="221"/>
      <c r="BK22" s="221"/>
      <c r="BL22" s="221"/>
      <c r="BM22" s="221"/>
      <c r="BN22" s="221"/>
      <c r="BO22" s="221"/>
      <c r="BP22" s="221"/>
      <c r="BQ22" s="226">
        <v>16</v>
      </c>
      <c r="BR22" s="227"/>
      <c r="BS22" s="995"/>
      <c r="BT22" s="996"/>
      <c r="BU22" s="996"/>
      <c r="BV22" s="996"/>
      <c r="BW22" s="996"/>
      <c r="BX22" s="996"/>
      <c r="BY22" s="996"/>
      <c r="BZ22" s="996"/>
      <c r="CA22" s="996"/>
      <c r="CB22" s="996"/>
      <c r="CC22" s="996"/>
      <c r="CD22" s="996"/>
      <c r="CE22" s="996"/>
      <c r="CF22" s="996"/>
      <c r="CG22" s="1017"/>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70">
        <v>21209</v>
      </c>
      <c r="R23" s="1064"/>
      <c r="S23" s="1064"/>
      <c r="T23" s="1064"/>
      <c r="U23" s="1064"/>
      <c r="V23" s="1064">
        <v>19947</v>
      </c>
      <c r="W23" s="1064"/>
      <c r="X23" s="1064"/>
      <c r="Y23" s="1064"/>
      <c r="Z23" s="1064"/>
      <c r="AA23" s="1064">
        <v>1262</v>
      </c>
      <c r="AB23" s="1064"/>
      <c r="AC23" s="1064"/>
      <c r="AD23" s="1064"/>
      <c r="AE23" s="1071"/>
      <c r="AF23" s="1072">
        <v>1126</v>
      </c>
      <c r="AG23" s="1064"/>
      <c r="AH23" s="1064"/>
      <c r="AI23" s="1064"/>
      <c r="AJ23" s="1073"/>
      <c r="AK23" s="1074"/>
      <c r="AL23" s="1075"/>
      <c r="AM23" s="1075"/>
      <c r="AN23" s="1075"/>
      <c r="AO23" s="1075"/>
      <c r="AP23" s="1064">
        <v>10888</v>
      </c>
      <c r="AQ23" s="1064"/>
      <c r="AR23" s="1064"/>
      <c r="AS23" s="1064"/>
      <c r="AT23" s="1064"/>
      <c r="AU23" s="1065"/>
      <c r="AV23" s="1065"/>
      <c r="AW23" s="1065"/>
      <c r="AX23" s="1065"/>
      <c r="AY23" s="1066"/>
      <c r="AZ23" s="1067" t="s">
        <v>121</v>
      </c>
      <c r="BA23" s="1068"/>
      <c r="BB23" s="1068"/>
      <c r="BC23" s="1068"/>
      <c r="BD23" s="1069"/>
      <c r="BE23" s="221"/>
      <c r="BF23" s="221"/>
      <c r="BG23" s="221"/>
      <c r="BH23" s="221"/>
      <c r="BI23" s="221"/>
      <c r="BJ23" s="221"/>
      <c r="BK23" s="221"/>
      <c r="BL23" s="221"/>
      <c r="BM23" s="221"/>
      <c r="BN23" s="221"/>
      <c r="BO23" s="221"/>
      <c r="BP23" s="221"/>
      <c r="BQ23" s="226">
        <v>17</v>
      </c>
      <c r="BR23" s="227"/>
      <c r="BS23" s="995"/>
      <c r="BT23" s="996"/>
      <c r="BU23" s="996"/>
      <c r="BV23" s="996"/>
      <c r="BW23" s="996"/>
      <c r="BX23" s="996"/>
      <c r="BY23" s="996"/>
      <c r="BZ23" s="996"/>
      <c r="CA23" s="996"/>
      <c r="CB23" s="996"/>
      <c r="CC23" s="996"/>
      <c r="CD23" s="996"/>
      <c r="CE23" s="996"/>
      <c r="CF23" s="996"/>
      <c r="CG23" s="1017"/>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22"/>
    </row>
    <row r="24" spans="1:131" s="223" customFormat="1" ht="26.25" customHeight="1" x14ac:dyDescent="0.15">
      <c r="A24" s="1063" t="s">
        <v>378</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20"/>
      <c r="BA24" s="220"/>
      <c r="BB24" s="220"/>
      <c r="BC24" s="220"/>
      <c r="BD24" s="220"/>
      <c r="BE24" s="221"/>
      <c r="BF24" s="221"/>
      <c r="BG24" s="221"/>
      <c r="BH24" s="221"/>
      <c r="BI24" s="221"/>
      <c r="BJ24" s="221"/>
      <c r="BK24" s="221"/>
      <c r="BL24" s="221"/>
      <c r="BM24" s="221"/>
      <c r="BN24" s="221"/>
      <c r="BO24" s="221"/>
      <c r="BP24" s="221"/>
      <c r="BQ24" s="226">
        <v>18</v>
      </c>
      <c r="BR24" s="227"/>
      <c r="BS24" s="995"/>
      <c r="BT24" s="996"/>
      <c r="BU24" s="996"/>
      <c r="BV24" s="996"/>
      <c r="BW24" s="996"/>
      <c r="BX24" s="996"/>
      <c r="BY24" s="996"/>
      <c r="BZ24" s="996"/>
      <c r="CA24" s="996"/>
      <c r="CB24" s="996"/>
      <c r="CC24" s="996"/>
      <c r="CD24" s="996"/>
      <c r="CE24" s="996"/>
      <c r="CF24" s="996"/>
      <c r="CG24" s="1017"/>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22"/>
    </row>
    <row r="25" spans="1:131" ht="26.25" customHeight="1" thickBot="1" x14ac:dyDescent="0.2">
      <c r="A25" s="1062" t="s">
        <v>379</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20"/>
      <c r="BK25" s="220"/>
      <c r="BL25" s="220"/>
      <c r="BM25" s="220"/>
      <c r="BN25" s="220"/>
      <c r="BO25" s="229"/>
      <c r="BP25" s="229"/>
      <c r="BQ25" s="226">
        <v>19</v>
      </c>
      <c r="BR25" s="227"/>
      <c r="BS25" s="995"/>
      <c r="BT25" s="996"/>
      <c r="BU25" s="996"/>
      <c r="BV25" s="996"/>
      <c r="BW25" s="996"/>
      <c r="BX25" s="996"/>
      <c r="BY25" s="996"/>
      <c r="BZ25" s="996"/>
      <c r="CA25" s="996"/>
      <c r="CB25" s="996"/>
      <c r="CC25" s="996"/>
      <c r="CD25" s="996"/>
      <c r="CE25" s="996"/>
      <c r="CF25" s="996"/>
      <c r="CG25" s="1017"/>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18"/>
    </row>
    <row r="26" spans="1:131" ht="26.25" customHeight="1" x14ac:dyDescent="0.15">
      <c r="A26" s="998" t="s">
        <v>357</v>
      </c>
      <c r="B26" s="999"/>
      <c r="C26" s="999"/>
      <c r="D26" s="999"/>
      <c r="E26" s="999"/>
      <c r="F26" s="999"/>
      <c r="G26" s="999"/>
      <c r="H26" s="999"/>
      <c r="I26" s="999"/>
      <c r="J26" s="999"/>
      <c r="K26" s="999"/>
      <c r="L26" s="999"/>
      <c r="M26" s="999"/>
      <c r="N26" s="999"/>
      <c r="O26" s="999"/>
      <c r="P26" s="1000"/>
      <c r="Q26" s="1004" t="s">
        <v>380</v>
      </c>
      <c r="R26" s="1005"/>
      <c r="S26" s="1005"/>
      <c r="T26" s="1005"/>
      <c r="U26" s="1006"/>
      <c r="V26" s="1004" t="s">
        <v>381</v>
      </c>
      <c r="W26" s="1005"/>
      <c r="X26" s="1005"/>
      <c r="Y26" s="1005"/>
      <c r="Z26" s="1006"/>
      <c r="AA26" s="1004" t="s">
        <v>382</v>
      </c>
      <c r="AB26" s="1005"/>
      <c r="AC26" s="1005"/>
      <c r="AD26" s="1005"/>
      <c r="AE26" s="1005"/>
      <c r="AF26" s="1058" t="s">
        <v>383</v>
      </c>
      <c r="AG26" s="1011"/>
      <c r="AH26" s="1011"/>
      <c r="AI26" s="1011"/>
      <c r="AJ26" s="1059"/>
      <c r="AK26" s="1005" t="s">
        <v>384</v>
      </c>
      <c r="AL26" s="1005"/>
      <c r="AM26" s="1005"/>
      <c r="AN26" s="1005"/>
      <c r="AO26" s="1006"/>
      <c r="AP26" s="1004" t="s">
        <v>385</v>
      </c>
      <c r="AQ26" s="1005"/>
      <c r="AR26" s="1005"/>
      <c r="AS26" s="1005"/>
      <c r="AT26" s="1006"/>
      <c r="AU26" s="1004" t="s">
        <v>386</v>
      </c>
      <c r="AV26" s="1005"/>
      <c r="AW26" s="1005"/>
      <c r="AX26" s="1005"/>
      <c r="AY26" s="1006"/>
      <c r="AZ26" s="1004" t="s">
        <v>387</v>
      </c>
      <c r="BA26" s="1005"/>
      <c r="BB26" s="1005"/>
      <c r="BC26" s="1005"/>
      <c r="BD26" s="1006"/>
      <c r="BE26" s="1004" t="s">
        <v>364</v>
      </c>
      <c r="BF26" s="1005"/>
      <c r="BG26" s="1005"/>
      <c r="BH26" s="1005"/>
      <c r="BI26" s="1018"/>
      <c r="BJ26" s="220"/>
      <c r="BK26" s="220"/>
      <c r="BL26" s="220"/>
      <c r="BM26" s="220"/>
      <c r="BN26" s="220"/>
      <c r="BO26" s="229"/>
      <c r="BP26" s="229"/>
      <c r="BQ26" s="226">
        <v>20</v>
      </c>
      <c r="BR26" s="227"/>
      <c r="BS26" s="995"/>
      <c r="BT26" s="996"/>
      <c r="BU26" s="996"/>
      <c r="BV26" s="996"/>
      <c r="BW26" s="996"/>
      <c r="BX26" s="996"/>
      <c r="BY26" s="996"/>
      <c r="BZ26" s="996"/>
      <c r="CA26" s="996"/>
      <c r="CB26" s="996"/>
      <c r="CC26" s="996"/>
      <c r="CD26" s="996"/>
      <c r="CE26" s="996"/>
      <c r="CF26" s="996"/>
      <c r="CG26" s="1017"/>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18"/>
    </row>
    <row r="27" spans="1:131" ht="26.25" customHeight="1" thickBot="1" x14ac:dyDescent="0.2">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60"/>
      <c r="AG27" s="1014"/>
      <c r="AH27" s="1014"/>
      <c r="AI27" s="1014"/>
      <c r="AJ27" s="1061"/>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9"/>
      <c r="BJ27" s="220"/>
      <c r="BK27" s="220"/>
      <c r="BL27" s="220"/>
      <c r="BM27" s="220"/>
      <c r="BN27" s="220"/>
      <c r="BO27" s="229"/>
      <c r="BP27" s="229"/>
      <c r="BQ27" s="226">
        <v>21</v>
      </c>
      <c r="BR27" s="227"/>
      <c r="BS27" s="995"/>
      <c r="BT27" s="996"/>
      <c r="BU27" s="996"/>
      <c r="BV27" s="996"/>
      <c r="BW27" s="996"/>
      <c r="BX27" s="996"/>
      <c r="BY27" s="996"/>
      <c r="BZ27" s="996"/>
      <c r="CA27" s="996"/>
      <c r="CB27" s="996"/>
      <c r="CC27" s="996"/>
      <c r="CD27" s="996"/>
      <c r="CE27" s="996"/>
      <c r="CF27" s="996"/>
      <c r="CG27" s="1017"/>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18"/>
    </row>
    <row r="28" spans="1:131" ht="26.25" customHeight="1" thickTop="1" x14ac:dyDescent="0.15">
      <c r="A28" s="230">
        <v>1</v>
      </c>
      <c r="B28" s="1050" t="s">
        <v>388</v>
      </c>
      <c r="C28" s="1051"/>
      <c r="D28" s="1051"/>
      <c r="E28" s="1051"/>
      <c r="F28" s="1051"/>
      <c r="G28" s="1051"/>
      <c r="H28" s="1051"/>
      <c r="I28" s="1051"/>
      <c r="J28" s="1051"/>
      <c r="K28" s="1051"/>
      <c r="L28" s="1051"/>
      <c r="M28" s="1051"/>
      <c r="N28" s="1051"/>
      <c r="O28" s="1051"/>
      <c r="P28" s="1052"/>
      <c r="Q28" s="1053">
        <v>4109</v>
      </c>
      <c r="R28" s="1054"/>
      <c r="S28" s="1054"/>
      <c r="T28" s="1054"/>
      <c r="U28" s="1054"/>
      <c r="V28" s="1054">
        <v>4063</v>
      </c>
      <c r="W28" s="1054"/>
      <c r="X28" s="1054"/>
      <c r="Y28" s="1054"/>
      <c r="Z28" s="1054"/>
      <c r="AA28" s="1054">
        <f>Q28-V28</f>
        <v>46</v>
      </c>
      <c r="AB28" s="1054"/>
      <c r="AC28" s="1054"/>
      <c r="AD28" s="1054"/>
      <c r="AE28" s="1055"/>
      <c r="AF28" s="1056">
        <v>46</v>
      </c>
      <c r="AG28" s="1054"/>
      <c r="AH28" s="1054"/>
      <c r="AI28" s="1054"/>
      <c r="AJ28" s="1057"/>
      <c r="AK28" s="1045">
        <v>318</v>
      </c>
      <c r="AL28" s="1046"/>
      <c r="AM28" s="1046"/>
      <c r="AN28" s="1046"/>
      <c r="AO28" s="1046"/>
      <c r="AP28" s="1046" t="s">
        <v>560</v>
      </c>
      <c r="AQ28" s="1046"/>
      <c r="AR28" s="1046"/>
      <c r="AS28" s="1046"/>
      <c r="AT28" s="1046"/>
      <c r="AU28" s="1046" t="s">
        <v>560</v>
      </c>
      <c r="AV28" s="1046"/>
      <c r="AW28" s="1046"/>
      <c r="AX28" s="1046"/>
      <c r="AY28" s="1046"/>
      <c r="AZ28" s="1047" t="s">
        <v>560</v>
      </c>
      <c r="BA28" s="1047"/>
      <c r="BB28" s="1047"/>
      <c r="BC28" s="1047"/>
      <c r="BD28" s="1047"/>
      <c r="BE28" s="1048"/>
      <c r="BF28" s="1048"/>
      <c r="BG28" s="1048"/>
      <c r="BH28" s="1048"/>
      <c r="BI28" s="1049"/>
      <c r="BJ28" s="220"/>
      <c r="BK28" s="220"/>
      <c r="BL28" s="220"/>
      <c r="BM28" s="220"/>
      <c r="BN28" s="220"/>
      <c r="BO28" s="229"/>
      <c r="BP28" s="229"/>
      <c r="BQ28" s="226">
        <v>22</v>
      </c>
      <c r="BR28" s="227"/>
      <c r="BS28" s="995"/>
      <c r="BT28" s="996"/>
      <c r="BU28" s="996"/>
      <c r="BV28" s="996"/>
      <c r="BW28" s="996"/>
      <c r="BX28" s="996"/>
      <c r="BY28" s="996"/>
      <c r="BZ28" s="996"/>
      <c r="CA28" s="996"/>
      <c r="CB28" s="996"/>
      <c r="CC28" s="996"/>
      <c r="CD28" s="996"/>
      <c r="CE28" s="996"/>
      <c r="CF28" s="996"/>
      <c r="CG28" s="1017"/>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18"/>
    </row>
    <row r="29" spans="1:131" ht="26.25" customHeight="1" x14ac:dyDescent="0.15">
      <c r="A29" s="230">
        <v>2</v>
      </c>
      <c r="B29" s="1033" t="s">
        <v>389</v>
      </c>
      <c r="C29" s="1034"/>
      <c r="D29" s="1034"/>
      <c r="E29" s="1034"/>
      <c r="F29" s="1034"/>
      <c r="G29" s="1034"/>
      <c r="H29" s="1034"/>
      <c r="I29" s="1034"/>
      <c r="J29" s="1034"/>
      <c r="K29" s="1034"/>
      <c r="L29" s="1034"/>
      <c r="M29" s="1034"/>
      <c r="N29" s="1034"/>
      <c r="O29" s="1034"/>
      <c r="P29" s="1035"/>
      <c r="Q29" s="1041">
        <v>4377</v>
      </c>
      <c r="R29" s="1042"/>
      <c r="S29" s="1042"/>
      <c r="T29" s="1042"/>
      <c r="U29" s="1042"/>
      <c r="V29" s="1042">
        <v>4120</v>
      </c>
      <c r="W29" s="1042"/>
      <c r="X29" s="1042"/>
      <c r="Y29" s="1042"/>
      <c r="Z29" s="1042"/>
      <c r="AA29" s="1042">
        <f>Q29-V29</f>
        <v>257</v>
      </c>
      <c r="AB29" s="1042"/>
      <c r="AC29" s="1042"/>
      <c r="AD29" s="1042"/>
      <c r="AE29" s="1043"/>
      <c r="AF29" s="1038">
        <v>257</v>
      </c>
      <c r="AG29" s="1039"/>
      <c r="AH29" s="1039"/>
      <c r="AI29" s="1039"/>
      <c r="AJ29" s="1040"/>
      <c r="AK29" s="980">
        <v>681</v>
      </c>
      <c r="AL29" s="971"/>
      <c r="AM29" s="971"/>
      <c r="AN29" s="971"/>
      <c r="AO29" s="971"/>
      <c r="AP29" s="971" t="s">
        <v>560</v>
      </c>
      <c r="AQ29" s="971"/>
      <c r="AR29" s="971"/>
      <c r="AS29" s="971"/>
      <c r="AT29" s="971"/>
      <c r="AU29" s="971" t="s">
        <v>560</v>
      </c>
      <c r="AV29" s="971"/>
      <c r="AW29" s="971"/>
      <c r="AX29" s="971"/>
      <c r="AY29" s="971"/>
      <c r="AZ29" s="1044" t="s">
        <v>560</v>
      </c>
      <c r="BA29" s="1044"/>
      <c r="BB29" s="1044"/>
      <c r="BC29" s="1044"/>
      <c r="BD29" s="1044"/>
      <c r="BE29" s="972"/>
      <c r="BF29" s="972"/>
      <c r="BG29" s="972"/>
      <c r="BH29" s="972"/>
      <c r="BI29" s="973"/>
      <c r="BJ29" s="220"/>
      <c r="BK29" s="220"/>
      <c r="BL29" s="220"/>
      <c r="BM29" s="220"/>
      <c r="BN29" s="220"/>
      <c r="BO29" s="229"/>
      <c r="BP29" s="229"/>
      <c r="BQ29" s="226">
        <v>23</v>
      </c>
      <c r="BR29" s="227"/>
      <c r="BS29" s="995"/>
      <c r="BT29" s="996"/>
      <c r="BU29" s="996"/>
      <c r="BV29" s="996"/>
      <c r="BW29" s="996"/>
      <c r="BX29" s="996"/>
      <c r="BY29" s="996"/>
      <c r="BZ29" s="996"/>
      <c r="CA29" s="996"/>
      <c r="CB29" s="996"/>
      <c r="CC29" s="996"/>
      <c r="CD29" s="996"/>
      <c r="CE29" s="996"/>
      <c r="CF29" s="996"/>
      <c r="CG29" s="1017"/>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18"/>
    </row>
    <row r="30" spans="1:131" ht="26.25" customHeight="1" x14ac:dyDescent="0.15">
      <c r="A30" s="230">
        <v>3</v>
      </c>
      <c r="B30" s="1033" t="s">
        <v>390</v>
      </c>
      <c r="C30" s="1034"/>
      <c r="D30" s="1034"/>
      <c r="E30" s="1034"/>
      <c r="F30" s="1034"/>
      <c r="G30" s="1034"/>
      <c r="H30" s="1034"/>
      <c r="I30" s="1034"/>
      <c r="J30" s="1034"/>
      <c r="K30" s="1034"/>
      <c r="L30" s="1034"/>
      <c r="M30" s="1034"/>
      <c r="N30" s="1034"/>
      <c r="O30" s="1034"/>
      <c r="P30" s="1035"/>
      <c r="Q30" s="1041">
        <v>642</v>
      </c>
      <c r="R30" s="1042"/>
      <c r="S30" s="1042"/>
      <c r="T30" s="1042"/>
      <c r="U30" s="1042"/>
      <c r="V30" s="1042">
        <v>633</v>
      </c>
      <c r="W30" s="1042"/>
      <c r="X30" s="1042"/>
      <c r="Y30" s="1042"/>
      <c r="Z30" s="1042"/>
      <c r="AA30" s="1042">
        <f t="shared" ref="AA30:AA34" si="0">Q30-V30</f>
        <v>9</v>
      </c>
      <c r="AB30" s="1042"/>
      <c r="AC30" s="1042"/>
      <c r="AD30" s="1042"/>
      <c r="AE30" s="1043"/>
      <c r="AF30" s="1038">
        <v>9</v>
      </c>
      <c r="AG30" s="1039"/>
      <c r="AH30" s="1039"/>
      <c r="AI30" s="1039"/>
      <c r="AJ30" s="1040"/>
      <c r="AK30" s="980">
        <v>127</v>
      </c>
      <c r="AL30" s="971"/>
      <c r="AM30" s="971"/>
      <c r="AN30" s="971"/>
      <c r="AO30" s="971"/>
      <c r="AP30" s="971" t="s">
        <v>560</v>
      </c>
      <c r="AQ30" s="971"/>
      <c r="AR30" s="971"/>
      <c r="AS30" s="971"/>
      <c r="AT30" s="971"/>
      <c r="AU30" s="971" t="s">
        <v>560</v>
      </c>
      <c r="AV30" s="971"/>
      <c r="AW30" s="971"/>
      <c r="AX30" s="971"/>
      <c r="AY30" s="971"/>
      <c r="AZ30" s="1044" t="s">
        <v>560</v>
      </c>
      <c r="BA30" s="1044"/>
      <c r="BB30" s="1044"/>
      <c r="BC30" s="1044"/>
      <c r="BD30" s="1044"/>
      <c r="BE30" s="972"/>
      <c r="BF30" s="972"/>
      <c r="BG30" s="972"/>
      <c r="BH30" s="972"/>
      <c r="BI30" s="973"/>
      <c r="BJ30" s="220"/>
      <c r="BK30" s="220"/>
      <c r="BL30" s="220"/>
      <c r="BM30" s="220"/>
      <c r="BN30" s="220"/>
      <c r="BO30" s="229"/>
      <c r="BP30" s="229"/>
      <c r="BQ30" s="226">
        <v>24</v>
      </c>
      <c r="BR30" s="227"/>
      <c r="BS30" s="995"/>
      <c r="BT30" s="996"/>
      <c r="BU30" s="996"/>
      <c r="BV30" s="996"/>
      <c r="BW30" s="996"/>
      <c r="BX30" s="996"/>
      <c r="BY30" s="996"/>
      <c r="BZ30" s="996"/>
      <c r="CA30" s="996"/>
      <c r="CB30" s="996"/>
      <c r="CC30" s="996"/>
      <c r="CD30" s="996"/>
      <c r="CE30" s="996"/>
      <c r="CF30" s="996"/>
      <c r="CG30" s="1017"/>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18"/>
    </row>
    <row r="31" spans="1:131" ht="26.25" customHeight="1" x14ac:dyDescent="0.15">
      <c r="A31" s="230">
        <v>4</v>
      </c>
      <c r="B31" s="1033" t="s">
        <v>391</v>
      </c>
      <c r="C31" s="1034"/>
      <c r="D31" s="1034"/>
      <c r="E31" s="1034"/>
      <c r="F31" s="1034"/>
      <c r="G31" s="1034"/>
      <c r="H31" s="1034"/>
      <c r="I31" s="1034"/>
      <c r="J31" s="1034"/>
      <c r="K31" s="1034"/>
      <c r="L31" s="1034"/>
      <c r="M31" s="1034"/>
      <c r="N31" s="1034"/>
      <c r="O31" s="1034"/>
      <c r="P31" s="1035"/>
      <c r="Q31" s="1041">
        <v>1272</v>
      </c>
      <c r="R31" s="1042"/>
      <c r="S31" s="1042"/>
      <c r="T31" s="1042"/>
      <c r="U31" s="1042"/>
      <c r="V31" s="1042">
        <v>1105</v>
      </c>
      <c r="W31" s="1042"/>
      <c r="X31" s="1042"/>
      <c r="Y31" s="1042"/>
      <c r="Z31" s="1042"/>
      <c r="AA31" s="1042">
        <v>168</v>
      </c>
      <c r="AB31" s="1042"/>
      <c r="AC31" s="1042"/>
      <c r="AD31" s="1042"/>
      <c r="AE31" s="1043"/>
      <c r="AF31" s="1038">
        <v>1655</v>
      </c>
      <c r="AG31" s="1039"/>
      <c r="AH31" s="1039"/>
      <c r="AI31" s="1039"/>
      <c r="AJ31" s="1040"/>
      <c r="AK31" s="980">
        <v>8</v>
      </c>
      <c r="AL31" s="971"/>
      <c r="AM31" s="971"/>
      <c r="AN31" s="971"/>
      <c r="AO31" s="971"/>
      <c r="AP31" s="971">
        <v>3165</v>
      </c>
      <c r="AQ31" s="971"/>
      <c r="AR31" s="971"/>
      <c r="AS31" s="971"/>
      <c r="AT31" s="971"/>
      <c r="AU31" s="971">
        <v>9</v>
      </c>
      <c r="AV31" s="971"/>
      <c r="AW31" s="971"/>
      <c r="AX31" s="971"/>
      <c r="AY31" s="971"/>
      <c r="AZ31" s="1044" t="s">
        <v>560</v>
      </c>
      <c r="BA31" s="1044"/>
      <c r="BB31" s="1044"/>
      <c r="BC31" s="1044"/>
      <c r="BD31" s="1044"/>
      <c r="BE31" s="972" t="s">
        <v>392</v>
      </c>
      <c r="BF31" s="972"/>
      <c r="BG31" s="972"/>
      <c r="BH31" s="972"/>
      <c r="BI31" s="973"/>
      <c r="BJ31" s="220"/>
      <c r="BK31" s="220"/>
      <c r="BL31" s="220"/>
      <c r="BM31" s="220"/>
      <c r="BN31" s="220"/>
      <c r="BO31" s="229"/>
      <c r="BP31" s="229"/>
      <c r="BQ31" s="226">
        <v>25</v>
      </c>
      <c r="BR31" s="227"/>
      <c r="BS31" s="995"/>
      <c r="BT31" s="996"/>
      <c r="BU31" s="996"/>
      <c r="BV31" s="996"/>
      <c r="BW31" s="996"/>
      <c r="BX31" s="996"/>
      <c r="BY31" s="996"/>
      <c r="BZ31" s="996"/>
      <c r="CA31" s="996"/>
      <c r="CB31" s="996"/>
      <c r="CC31" s="996"/>
      <c r="CD31" s="996"/>
      <c r="CE31" s="996"/>
      <c r="CF31" s="996"/>
      <c r="CG31" s="1017"/>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18"/>
    </row>
    <row r="32" spans="1:131" ht="26.25" customHeight="1" x14ac:dyDescent="0.15">
      <c r="A32" s="230">
        <v>5</v>
      </c>
      <c r="B32" s="1033" t="s">
        <v>393</v>
      </c>
      <c r="C32" s="1034"/>
      <c r="D32" s="1034"/>
      <c r="E32" s="1034"/>
      <c r="F32" s="1034"/>
      <c r="G32" s="1034"/>
      <c r="H32" s="1034"/>
      <c r="I32" s="1034"/>
      <c r="J32" s="1034"/>
      <c r="K32" s="1034"/>
      <c r="L32" s="1034"/>
      <c r="M32" s="1034"/>
      <c r="N32" s="1034"/>
      <c r="O32" s="1034"/>
      <c r="P32" s="1035"/>
      <c r="Q32" s="1041">
        <f>ROUND((2036467+79743)/1000,0)</f>
        <v>2116</v>
      </c>
      <c r="R32" s="1042"/>
      <c r="S32" s="1042"/>
      <c r="T32" s="1042"/>
      <c r="U32" s="1042"/>
      <c r="V32" s="1042">
        <f>ROUND((1847133+65982)/1000,0)</f>
        <v>1913</v>
      </c>
      <c r="W32" s="1042"/>
      <c r="X32" s="1042"/>
      <c r="Y32" s="1042"/>
      <c r="Z32" s="1042"/>
      <c r="AA32" s="1042">
        <f t="shared" si="0"/>
        <v>203</v>
      </c>
      <c r="AB32" s="1042"/>
      <c r="AC32" s="1042"/>
      <c r="AD32" s="1042"/>
      <c r="AE32" s="1043"/>
      <c r="AF32" s="1038">
        <v>1232</v>
      </c>
      <c r="AG32" s="1039"/>
      <c r="AH32" s="1039"/>
      <c r="AI32" s="1039"/>
      <c r="AJ32" s="1040"/>
      <c r="AK32" s="980">
        <f>ROUND((414784+90838)/1000,0)</f>
        <v>506</v>
      </c>
      <c r="AL32" s="971"/>
      <c r="AM32" s="971"/>
      <c r="AN32" s="971"/>
      <c r="AO32" s="971"/>
      <c r="AP32" s="971">
        <f>ROUND((4516030+295134)/1000,0)</f>
        <v>4811</v>
      </c>
      <c r="AQ32" s="971"/>
      <c r="AR32" s="971"/>
      <c r="AS32" s="971"/>
      <c r="AT32" s="971"/>
      <c r="AU32" s="971">
        <v>1366</v>
      </c>
      <c r="AV32" s="971"/>
      <c r="AW32" s="971"/>
      <c r="AX32" s="971"/>
      <c r="AY32" s="971"/>
      <c r="AZ32" s="1044" t="s">
        <v>560</v>
      </c>
      <c r="BA32" s="1044"/>
      <c r="BB32" s="1044"/>
      <c r="BC32" s="1044"/>
      <c r="BD32" s="1044"/>
      <c r="BE32" s="972" t="s">
        <v>392</v>
      </c>
      <c r="BF32" s="972"/>
      <c r="BG32" s="972"/>
      <c r="BH32" s="972"/>
      <c r="BI32" s="973"/>
      <c r="BJ32" s="220"/>
      <c r="BK32" s="220"/>
      <c r="BL32" s="220"/>
      <c r="BM32" s="220"/>
      <c r="BN32" s="220"/>
      <c r="BO32" s="229"/>
      <c r="BP32" s="229"/>
      <c r="BQ32" s="226">
        <v>26</v>
      </c>
      <c r="BR32" s="227"/>
      <c r="BS32" s="995"/>
      <c r="BT32" s="996"/>
      <c r="BU32" s="996"/>
      <c r="BV32" s="996"/>
      <c r="BW32" s="996"/>
      <c r="BX32" s="996"/>
      <c r="BY32" s="996"/>
      <c r="BZ32" s="996"/>
      <c r="CA32" s="996"/>
      <c r="CB32" s="996"/>
      <c r="CC32" s="996"/>
      <c r="CD32" s="996"/>
      <c r="CE32" s="996"/>
      <c r="CF32" s="996"/>
      <c r="CG32" s="1017"/>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18"/>
    </row>
    <row r="33" spans="1:131" ht="26.25" customHeight="1" x14ac:dyDescent="0.15">
      <c r="A33" s="230">
        <v>6</v>
      </c>
      <c r="B33" s="1033" t="s">
        <v>394</v>
      </c>
      <c r="C33" s="1034"/>
      <c r="D33" s="1034"/>
      <c r="E33" s="1034"/>
      <c r="F33" s="1034"/>
      <c r="G33" s="1034"/>
      <c r="H33" s="1034"/>
      <c r="I33" s="1034"/>
      <c r="J33" s="1034"/>
      <c r="K33" s="1034"/>
      <c r="L33" s="1034"/>
      <c r="M33" s="1034"/>
      <c r="N33" s="1034"/>
      <c r="O33" s="1034"/>
      <c r="P33" s="1035"/>
      <c r="Q33" s="1041">
        <v>183</v>
      </c>
      <c r="R33" s="1042"/>
      <c r="S33" s="1042"/>
      <c r="T33" s="1042"/>
      <c r="U33" s="1042"/>
      <c r="V33" s="1042">
        <v>167</v>
      </c>
      <c r="W33" s="1042"/>
      <c r="X33" s="1042"/>
      <c r="Y33" s="1042"/>
      <c r="Z33" s="1042"/>
      <c r="AA33" s="1042">
        <v>17</v>
      </c>
      <c r="AB33" s="1042"/>
      <c r="AC33" s="1042"/>
      <c r="AD33" s="1042"/>
      <c r="AE33" s="1043"/>
      <c r="AF33" s="1038">
        <v>1020</v>
      </c>
      <c r="AG33" s="1039"/>
      <c r="AH33" s="1039"/>
      <c r="AI33" s="1039"/>
      <c r="AJ33" s="1040"/>
      <c r="AK33" s="980">
        <v>14</v>
      </c>
      <c r="AL33" s="971"/>
      <c r="AM33" s="971"/>
      <c r="AN33" s="971"/>
      <c r="AO33" s="971"/>
      <c r="AP33" s="971">
        <v>835</v>
      </c>
      <c r="AQ33" s="971"/>
      <c r="AR33" s="971"/>
      <c r="AS33" s="971"/>
      <c r="AT33" s="971"/>
      <c r="AU33" s="971">
        <v>12</v>
      </c>
      <c r="AV33" s="971"/>
      <c r="AW33" s="971"/>
      <c r="AX33" s="971"/>
      <c r="AY33" s="971"/>
      <c r="AZ33" s="1044" t="s">
        <v>560</v>
      </c>
      <c r="BA33" s="1044"/>
      <c r="BB33" s="1044"/>
      <c r="BC33" s="1044"/>
      <c r="BD33" s="1044"/>
      <c r="BE33" s="972" t="s">
        <v>392</v>
      </c>
      <c r="BF33" s="972"/>
      <c r="BG33" s="972"/>
      <c r="BH33" s="972"/>
      <c r="BI33" s="973"/>
      <c r="BJ33" s="220"/>
      <c r="BK33" s="220"/>
      <c r="BL33" s="220"/>
      <c r="BM33" s="220"/>
      <c r="BN33" s="220"/>
      <c r="BO33" s="229"/>
      <c r="BP33" s="229"/>
      <c r="BQ33" s="226">
        <v>27</v>
      </c>
      <c r="BR33" s="227"/>
      <c r="BS33" s="995"/>
      <c r="BT33" s="996"/>
      <c r="BU33" s="996"/>
      <c r="BV33" s="996"/>
      <c r="BW33" s="996"/>
      <c r="BX33" s="996"/>
      <c r="BY33" s="996"/>
      <c r="BZ33" s="996"/>
      <c r="CA33" s="996"/>
      <c r="CB33" s="996"/>
      <c r="CC33" s="996"/>
      <c r="CD33" s="996"/>
      <c r="CE33" s="996"/>
      <c r="CF33" s="996"/>
      <c r="CG33" s="1017"/>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18"/>
    </row>
    <row r="34" spans="1:131" ht="26.25" customHeight="1" x14ac:dyDescent="0.15">
      <c r="A34" s="230">
        <v>7</v>
      </c>
      <c r="B34" s="1033" t="s">
        <v>395</v>
      </c>
      <c r="C34" s="1034"/>
      <c r="D34" s="1034"/>
      <c r="E34" s="1034"/>
      <c r="F34" s="1034"/>
      <c r="G34" s="1034"/>
      <c r="H34" s="1034"/>
      <c r="I34" s="1034"/>
      <c r="J34" s="1034"/>
      <c r="K34" s="1034"/>
      <c r="L34" s="1034"/>
      <c r="M34" s="1034"/>
      <c r="N34" s="1034"/>
      <c r="O34" s="1034"/>
      <c r="P34" s="1035"/>
      <c r="Q34" s="1041">
        <v>145</v>
      </c>
      <c r="R34" s="1042"/>
      <c r="S34" s="1042"/>
      <c r="T34" s="1042"/>
      <c r="U34" s="1042"/>
      <c r="V34" s="1042">
        <v>140</v>
      </c>
      <c r="W34" s="1042"/>
      <c r="X34" s="1042"/>
      <c r="Y34" s="1042"/>
      <c r="Z34" s="1042"/>
      <c r="AA34" s="1042">
        <f t="shared" si="0"/>
        <v>5</v>
      </c>
      <c r="AB34" s="1042"/>
      <c r="AC34" s="1042"/>
      <c r="AD34" s="1042"/>
      <c r="AE34" s="1043"/>
      <c r="AF34" s="1038">
        <v>60</v>
      </c>
      <c r="AG34" s="1039"/>
      <c r="AH34" s="1039"/>
      <c r="AI34" s="1039"/>
      <c r="AJ34" s="1040"/>
      <c r="AK34" s="980" t="s">
        <v>560</v>
      </c>
      <c r="AL34" s="971"/>
      <c r="AM34" s="971"/>
      <c r="AN34" s="971"/>
      <c r="AO34" s="971"/>
      <c r="AP34" s="971" t="s">
        <v>560</v>
      </c>
      <c r="AQ34" s="971"/>
      <c r="AR34" s="971"/>
      <c r="AS34" s="971"/>
      <c r="AT34" s="971"/>
      <c r="AU34" s="971" t="s">
        <v>560</v>
      </c>
      <c r="AV34" s="971"/>
      <c r="AW34" s="971"/>
      <c r="AX34" s="971"/>
      <c r="AY34" s="971"/>
      <c r="AZ34" s="1044" t="s">
        <v>560</v>
      </c>
      <c r="BA34" s="1044"/>
      <c r="BB34" s="1044"/>
      <c r="BC34" s="1044"/>
      <c r="BD34" s="1044"/>
      <c r="BE34" s="972" t="s">
        <v>396</v>
      </c>
      <c r="BF34" s="972"/>
      <c r="BG34" s="972"/>
      <c r="BH34" s="972"/>
      <c r="BI34" s="973"/>
      <c r="BJ34" s="220"/>
      <c r="BK34" s="220"/>
      <c r="BL34" s="220"/>
      <c r="BM34" s="220"/>
      <c r="BN34" s="220"/>
      <c r="BO34" s="229"/>
      <c r="BP34" s="229"/>
      <c r="BQ34" s="226">
        <v>28</v>
      </c>
      <c r="BR34" s="227"/>
      <c r="BS34" s="995"/>
      <c r="BT34" s="996"/>
      <c r="BU34" s="996"/>
      <c r="BV34" s="996"/>
      <c r="BW34" s="996"/>
      <c r="BX34" s="996"/>
      <c r="BY34" s="996"/>
      <c r="BZ34" s="996"/>
      <c r="CA34" s="996"/>
      <c r="CB34" s="996"/>
      <c r="CC34" s="996"/>
      <c r="CD34" s="996"/>
      <c r="CE34" s="996"/>
      <c r="CF34" s="996"/>
      <c r="CG34" s="1017"/>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18"/>
    </row>
    <row r="35" spans="1:131" ht="26.25" customHeight="1" x14ac:dyDescent="0.15">
      <c r="A35" s="230">
        <v>8</v>
      </c>
      <c r="B35" s="1033"/>
      <c r="C35" s="1034"/>
      <c r="D35" s="1034"/>
      <c r="E35" s="1034"/>
      <c r="F35" s="1034"/>
      <c r="G35" s="1034"/>
      <c r="H35" s="1034"/>
      <c r="I35" s="1034"/>
      <c r="J35" s="1034"/>
      <c r="K35" s="1034"/>
      <c r="L35" s="1034"/>
      <c r="M35" s="1034"/>
      <c r="N35" s="1034"/>
      <c r="O35" s="1034"/>
      <c r="P35" s="1035"/>
      <c r="Q35" s="1041"/>
      <c r="R35" s="1042"/>
      <c r="S35" s="1042"/>
      <c r="T35" s="1042"/>
      <c r="U35" s="1042"/>
      <c r="V35" s="1042"/>
      <c r="W35" s="1042"/>
      <c r="X35" s="1042"/>
      <c r="Y35" s="1042"/>
      <c r="Z35" s="1042"/>
      <c r="AA35" s="1042"/>
      <c r="AB35" s="1042"/>
      <c r="AC35" s="1042"/>
      <c r="AD35" s="1042"/>
      <c r="AE35" s="1043"/>
      <c r="AF35" s="1038"/>
      <c r="AG35" s="1039"/>
      <c r="AH35" s="1039"/>
      <c r="AI35" s="1039"/>
      <c r="AJ35" s="1040"/>
      <c r="AK35" s="980"/>
      <c r="AL35" s="971"/>
      <c r="AM35" s="971"/>
      <c r="AN35" s="971"/>
      <c r="AO35" s="971"/>
      <c r="AP35" s="971"/>
      <c r="AQ35" s="971"/>
      <c r="AR35" s="971"/>
      <c r="AS35" s="971"/>
      <c r="AT35" s="971"/>
      <c r="AU35" s="971"/>
      <c r="AV35" s="971"/>
      <c r="AW35" s="971"/>
      <c r="AX35" s="971"/>
      <c r="AY35" s="971"/>
      <c r="AZ35" s="1044"/>
      <c r="BA35" s="1044"/>
      <c r="BB35" s="1044"/>
      <c r="BC35" s="1044"/>
      <c r="BD35" s="1044"/>
      <c r="BE35" s="972"/>
      <c r="BF35" s="972"/>
      <c r="BG35" s="972"/>
      <c r="BH35" s="972"/>
      <c r="BI35" s="973"/>
      <c r="BJ35" s="220"/>
      <c r="BK35" s="220"/>
      <c r="BL35" s="220"/>
      <c r="BM35" s="220"/>
      <c r="BN35" s="220"/>
      <c r="BO35" s="229"/>
      <c r="BP35" s="229"/>
      <c r="BQ35" s="226">
        <v>29</v>
      </c>
      <c r="BR35" s="227"/>
      <c r="BS35" s="995"/>
      <c r="BT35" s="996"/>
      <c r="BU35" s="996"/>
      <c r="BV35" s="996"/>
      <c r="BW35" s="996"/>
      <c r="BX35" s="996"/>
      <c r="BY35" s="996"/>
      <c r="BZ35" s="996"/>
      <c r="CA35" s="996"/>
      <c r="CB35" s="996"/>
      <c r="CC35" s="996"/>
      <c r="CD35" s="996"/>
      <c r="CE35" s="996"/>
      <c r="CF35" s="996"/>
      <c r="CG35" s="1017"/>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18"/>
    </row>
    <row r="36" spans="1:131" ht="26.25" customHeight="1" x14ac:dyDescent="0.15">
      <c r="A36" s="230">
        <v>9</v>
      </c>
      <c r="B36" s="1033"/>
      <c r="C36" s="1034"/>
      <c r="D36" s="1034"/>
      <c r="E36" s="1034"/>
      <c r="F36" s="1034"/>
      <c r="G36" s="1034"/>
      <c r="H36" s="1034"/>
      <c r="I36" s="1034"/>
      <c r="J36" s="1034"/>
      <c r="K36" s="1034"/>
      <c r="L36" s="1034"/>
      <c r="M36" s="1034"/>
      <c r="N36" s="1034"/>
      <c r="O36" s="1034"/>
      <c r="P36" s="1035"/>
      <c r="Q36" s="1041"/>
      <c r="R36" s="1042"/>
      <c r="S36" s="1042"/>
      <c r="T36" s="1042"/>
      <c r="U36" s="1042"/>
      <c r="V36" s="1042"/>
      <c r="W36" s="1042"/>
      <c r="X36" s="1042"/>
      <c r="Y36" s="1042"/>
      <c r="Z36" s="1042"/>
      <c r="AA36" s="1042"/>
      <c r="AB36" s="1042"/>
      <c r="AC36" s="1042"/>
      <c r="AD36" s="1042"/>
      <c r="AE36" s="1043"/>
      <c r="AF36" s="1038"/>
      <c r="AG36" s="1039"/>
      <c r="AH36" s="1039"/>
      <c r="AI36" s="1039"/>
      <c r="AJ36" s="1040"/>
      <c r="AK36" s="980"/>
      <c r="AL36" s="971"/>
      <c r="AM36" s="971"/>
      <c r="AN36" s="971"/>
      <c r="AO36" s="971"/>
      <c r="AP36" s="971"/>
      <c r="AQ36" s="971"/>
      <c r="AR36" s="971"/>
      <c r="AS36" s="971"/>
      <c r="AT36" s="971"/>
      <c r="AU36" s="971"/>
      <c r="AV36" s="971"/>
      <c r="AW36" s="971"/>
      <c r="AX36" s="971"/>
      <c r="AY36" s="971"/>
      <c r="AZ36" s="1044"/>
      <c r="BA36" s="1044"/>
      <c r="BB36" s="1044"/>
      <c r="BC36" s="1044"/>
      <c r="BD36" s="1044"/>
      <c r="BE36" s="972"/>
      <c r="BF36" s="972"/>
      <c r="BG36" s="972"/>
      <c r="BH36" s="972"/>
      <c r="BI36" s="973"/>
      <c r="BJ36" s="220"/>
      <c r="BK36" s="220"/>
      <c r="BL36" s="220"/>
      <c r="BM36" s="220"/>
      <c r="BN36" s="220"/>
      <c r="BO36" s="229"/>
      <c r="BP36" s="229"/>
      <c r="BQ36" s="226">
        <v>30</v>
      </c>
      <c r="BR36" s="227"/>
      <c r="BS36" s="995"/>
      <c r="BT36" s="996"/>
      <c r="BU36" s="996"/>
      <c r="BV36" s="996"/>
      <c r="BW36" s="996"/>
      <c r="BX36" s="996"/>
      <c r="BY36" s="996"/>
      <c r="BZ36" s="996"/>
      <c r="CA36" s="996"/>
      <c r="CB36" s="996"/>
      <c r="CC36" s="996"/>
      <c r="CD36" s="996"/>
      <c r="CE36" s="996"/>
      <c r="CF36" s="996"/>
      <c r="CG36" s="1017"/>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18"/>
    </row>
    <row r="37" spans="1:131" ht="26.25" customHeight="1" x14ac:dyDescent="0.15">
      <c r="A37" s="230">
        <v>10</v>
      </c>
      <c r="B37" s="1033"/>
      <c r="C37" s="1034"/>
      <c r="D37" s="1034"/>
      <c r="E37" s="1034"/>
      <c r="F37" s="1034"/>
      <c r="G37" s="1034"/>
      <c r="H37" s="1034"/>
      <c r="I37" s="1034"/>
      <c r="J37" s="1034"/>
      <c r="K37" s="1034"/>
      <c r="L37" s="1034"/>
      <c r="M37" s="1034"/>
      <c r="N37" s="1034"/>
      <c r="O37" s="1034"/>
      <c r="P37" s="1035"/>
      <c r="Q37" s="1041"/>
      <c r="R37" s="1042"/>
      <c r="S37" s="1042"/>
      <c r="T37" s="1042"/>
      <c r="U37" s="1042"/>
      <c r="V37" s="1042"/>
      <c r="W37" s="1042"/>
      <c r="X37" s="1042"/>
      <c r="Y37" s="1042"/>
      <c r="Z37" s="1042"/>
      <c r="AA37" s="1042"/>
      <c r="AB37" s="1042"/>
      <c r="AC37" s="1042"/>
      <c r="AD37" s="1042"/>
      <c r="AE37" s="1043"/>
      <c r="AF37" s="1038"/>
      <c r="AG37" s="1039"/>
      <c r="AH37" s="1039"/>
      <c r="AI37" s="1039"/>
      <c r="AJ37" s="1040"/>
      <c r="AK37" s="980"/>
      <c r="AL37" s="971"/>
      <c r="AM37" s="971"/>
      <c r="AN37" s="971"/>
      <c r="AO37" s="971"/>
      <c r="AP37" s="971"/>
      <c r="AQ37" s="971"/>
      <c r="AR37" s="971"/>
      <c r="AS37" s="971"/>
      <c r="AT37" s="971"/>
      <c r="AU37" s="971"/>
      <c r="AV37" s="971"/>
      <c r="AW37" s="971"/>
      <c r="AX37" s="971"/>
      <c r="AY37" s="971"/>
      <c r="AZ37" s="1044"/>
      <c r="BA37" s="1044"/>
      <c r="BB37" s="1044"/>
      <c r="BC37" s="1044"/>
      <c r="BD37" s="1044"/>
      <c r="BE37" s="972"/>
      <c r="BF37" s="972"/>
      <c r="BG37" s="972"/>
      <c r="BH37" s="972"/>
      <c r="BI37" s="973"/>
      <c r="BJ37" s="220"/>
      <c r="BK37" s="220"/>
      <c r="BL37" s="220"/>
      <c r="BM37" s="220"/>
      <c r="BN37" s="220"/>
      <c r="BO37" s="229"/>
      <c r="BP37" s="229"/>
      <c r="BQ37" s="226">
        <v>31</v>
      </c>
      <c r="BR37" s="227"/>
      <c r="BS37" s="995"/>
      <c r="BT37" s="996"/>
      <c r="BU37" s="996"/>
      <c r="BV37" s="996"/>
      <c r="BW37" s="996"/>
      <c r="BX37" s="996"/>
      <c r="BY37" s="996"/>
      <c r="BZ37" s="996"/>
      <c r="CA37" s="996"/>
      <c r="CB37" s="996"/>
      <c r="CC37" s="996"/>
      <c r="CD37" s="996"/>
      <c r="CE37" s="996"/>
      <c r="CF37" s="996"/>
      <c r="CG37" s="1017"/>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18"/>
    </row>
    <row r="38" spans="1:131" ht="26.25" customHeight="1" x14ac:dyDescent="0.15">
      <c r="A38" s="230">
        <v>11</v>
      </c>
      <c r="B38" s="1033"/>
      <c r="C38" s="1034"/>
      <c r="D38" s="1034"/>
      <c r="E38" s="1034"/>
      <c r="F38" s="1034"/>
      <c r="G38" s="1034"/>
      <c r="H38" s="1034"/>
      <c r="I38" s="1034"/>
      <c r="J38" s="1034"/>
      <c r="K38" s="1034"/>
      <c r="L38" s="1034"/>
      <c r="M38" s="1034"/>
      <c r="N38" s="1034"/>
      <c r="O38" s="1034"/>
      <c r="P38" s="1035"/>
      <c r="Q38" s="1041"/>
      <c r="R38" s="1042"/>
      <c r="S38" s="1042"/>
      <c r="T38" s="1042"/>
      <c r="U38" s="1042"/>
      <c r="V38" s="1042"/>
      <c r="W38" s="1042"/>
      <c r="X38" s="1042"/>
      <c r="Y38" s="1042"/>
      <c r="Z38" s="1042"/>
      <c r="AA38" s="1042"/>
      <c r="AB38" s="1042"/>
      <c r="AC38" s="1042"/>
      <c r="AD38" s="1042"/>
      <c r="AE38" s="1043"/>
      <c r="AF38" s="1038"/>
      <c r="AG38" s="1039"/>
      <c r="AH38" s="1039"/>
      <c r="AI38" s="1039"/>
      <c r="AJ38" s="1040"/>
      <c r="AK38" s="980"/>
      <c r="AL38" s="971"/>
      <c r="AM38" s="971"/>
      <c r="AN38" s="971"/>
      <c r="AO38" s="971"/>
      <c r="AP38" s="971"/>
      <c r="AQ38" s="971"/>
      <c r="AR38" s="971"/>
      <c r="AS38" s="971"/>
      <c r="AT38" s="971"/>
      <c r="AU38" s="971"/>
      <c r="AV38" s="971"/>
      <c r="AW38" s="971"/>
      <c r="AX38" s="971"/>
      <c r="AY38" s="971"/>
      <c r="AZ38" s="1044"/>
      <c r="BA38" s="1044"/>
      <c r="BB38" s="1044"/>
      <c r="BC38" s="1044"/>
      <c r="BD38" s="1044"/>
      <c r="BE38" s="972"/>
      <c r="BF38" s="972"/>
      <c r="BG38" s="972"/>
      <c r="BH38" s="972"/>
      <c r="BI38" s="973"/>
      <c r="BJ38" s="220"/>
      <c r="BK38" s="220"/>
      <c r="BL38" s="220"/>
      <c r="BM38" s="220"/>
      <c r="BN38" s="220"/>
      <c r="BO38" s="229"/>
      <c r="BP38" s="229"/>
      <c r="BQ38" s="226">
        <v>32</v>
      </c>
      <c r="BR38" s="227"/>
      <c r="BS38" s="995"/>
      <c r="BT38" s="996"/>
      <c r="BU38" s="996"/>
      <c r="BV38" s="996"/>
      <c r="BW38" s="996"/>
      <c r="BX38" s="996"/>
      <c r="BY38" s="996"/>
      <c r="BZ38" s="996"/>
      <c r="CA38" s="996"/>
      <c r="CB38" s="996"/>
      <c r="CC38" s="996"/>
      <c r="CD38" s="996"/>
      <c r="CE38" s="996"/>
      <c r="CF38" s="996"/>
      <c r="CG38" s="1017"/>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18"/>
    </row>
    <row r="39" spans="1:131" ht="26.25" customHeight="1" x14ac:dyDescent="0.15">
      <c r="A39" s="230">
        <v>12</v>
      </c>
      <c r="B39" s="1033"/>
      <c r="C39" s="1034"/>
      <c r="D39" s="1034"/>
      <c r="E39" s="1034"/>
      <c r="F39" s="1034"/>
      <c r="G39" s="1034"/>
      <c r="H39" s="1034"/>
      <c r="I39" s="1034"/>
      <c r="J39" s="1034"/>
      <c r="K39" s="1034"/>
      <c r="L39" s="1034"/>
      <c r="M39" s="1034"/>
      <c r="N39" s="1034"/>
      <c r="O39" s="1034"/>
      <c r="P39" s="1035"/>
      <c r="Q39" s="1041"/>
      <c r="R39" s="1042"/>
      <c r="S39" s="1042"/>
      <c r="T39" s="1042"/>
      <c r="U39" s="1042"/>
      <c r="V39" s="1042"/>
      <c r="W39" s="1042"/>
      <c r="X39" s="1042"/>
      <c r="Y39" s="1042"/>
      <c r="Z39" s="1042"/>
      <c r="AA39" s="1042"/>
      <c r="AB39" s="1042"/>
      <c r="AC39" s="1042"/>
      <c r="AD39" s="1042"/>
      <c r="AE39" s="1043"/>
      <c r="AF39" s="1038"/>
      <c r="AG39" s="1039"/>
      <c r="AH39" s="1039"/>
      <c r="AI39" s="1039"/>
      <c r="AJ39" s="1040"/>
      <c r="AK39" s="980"/>
      <c r="AL39" s="971"/>
      <c r="AM39" s="971"/>
      <c r="AN39" s="971"/>
      <c r="AO39" s="971"/>
      <c r="AP39" s="971"/>
      <c r="AQ39" s="971"/>
      <c r="AR39" s="971"/>
      <c r="AS39" s="971"/>
      <c r="AT39" s="971"/>
      <c r="AU39" s="971"/>
      <c r="AV39" s="971"/>
      <c r="AW39" s="971"/>
      <c r="AX39" s="971"/>
      <c r="AY39" s="971"/>
      <c r="AZ39" s="1044"/>
      <c r="BA39" s="1044"/>
      <c r="BB39" s="1044"/>
      <c r="BC39" s="1044"/>
      <c r="BD39" s="1044"/>
      <c r="BE39" s="972"/>
      <c r="BF39" s="972"/>
      <c r="BG39" s="972"/>
      <c r="BH39" s="972"/>
      <c r="BI39" s="973"/>
      <c r="BJ39" s="220"/>
      <c r="BK39" s="220"/>
      <c r="BL39" s="220"/>
      <c r="BM39" s="220"/>
      <c r="BN39" s="220"/>
      <c r="BO39" s="229"/>
      <c r="BP39" s="229"/>
      <c r="BQ39" s="226">
        <v>33</v>
      </c>
      <c r="BR39" s="227"/>
      <c r="BS39" s="995"/>
      <c r="BT39" s="996"/>
      <c r="BU39" s="996"/>
      <c r="BV39" s="996"/>
      <c r="BW39" s="996"/>
      <c r="BX39" s="996"/>
      <c r="BY39" s="996"/>
      <c r="BZ39" s="996"/>
      <c r="CA39" s="996"/>
      <c r="CB39" s="996"/>
      <c r="CC39" s="996"/>
      <c r="CD39" s="996"/>
      <c r="CE39" s="996"/>
      <c r="CF39" s="996"/>
      <c r="CG39" s="1017"/>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18"/>
    </row>
    <row r="40" spans="1:131" ht="26.25" customHeight="1" x14ac:dyDescent="0.15">
      <c r="A40" s="226">
        <v>13</v>
      </c>
      <c r="B40" s="1033"/>
      <c r="C40" s="1034"/>
      <c r="D40" s="1034"/>
      <c r="E40" s="1034"/>
      <c r="F40" s="1034"/>
      <c r="G40" s="1034"/>
      <c r="H40" s="1034"/>
      <c r="I40" s="1034"/>
      <c r="J40" s="1034"/>
      <c r="K40" s="1034"/>
      <c r="L40" s="1034"/>
      <c r="M40" s="1034"/>
      <c r="N40" s="1034"/>
      <c r="O40" s="1034"/>
      <c r="P40" s="1035"/>
      <c r="Q40" s="1041"/>
      <c r="R40" s="1042"/>
      <c r="S40" s="1042"/>
      <c r="T40" s="1042"/>
      <c r="U40" s="1042"/>
      <c r="V40" s="1042"/>
      <c r="W40" s="1042"/>
      <c r="X40" s="1042"/>
      <c r="Y40" s="1042"/>
      <c r="Z40" s="1042"/>
      <c r="AA40" s="1042"/>
      <c r="AB40" s="1042"/>
      <c r="AC40" s="1042"/>
      <c r="AD40" s="1042"/>
      <c r="AE40" s="1043"/>
      <c r="AF40" s="1038"/>
      <c r="AG40" s="1039"/>
      <c r="AH40" s="1039"/>
      <c r="AI40" s="1039"/>
      <c r="AJ40" s="1040"/>
      <c r="AK40" s="980"/>
      <c r="AL40" s="971"/>
      <c r="AM40" s="971"/>
      <c r="AN40" s="971"/>
      <c r="AO40" s="971"/>
      <c r="AP40" s="971"/>
      <c r="AQ40" s="971"/>
      <c r="AR40" s="971"/>
      <c r="AS40" s="971"/>
      <c r="AT40" s="971"/>
      <c r="AU40" s="971"/>
      <c r="AV40" s="971"/>
      <c r="AW40" s="971"/>
      <c r="AX40" s="971"/>
      <c r="AY40" s="971"/>
      <c r="AZ40" s="1044"/>
      <c r="BA40" s="1044"/>
      <c r="BB40" s="1044"/>
      <c r="BC40" s="1044"/>
      <c r="BD40" s="1044"/>
      <c r="BE40" s="972"/>
      <c r="BF40" s="972"/>
      <c r="BG40" s="972"/>
      <c r="BH40" s="972"/>
      <c r="BI40" s="973"/>
      <c r="BJ40" s="220"/>
      <c r="BK40" s="220"/>
      <c r="BL40" s="220"/>
      <c r="BM40" s="220"/>
      <c r="BN40" s="220"/>
      <c r="BO40" s="229"/>
      <c r="BP40" s="229"/>
      <c r="BQ40" s="226">
        <v>34</v>
      </c>
      <c r="BR40" s="227"/>
      <c r="BS40" s="995"/>
      <c r="BT40" s="996"/>
      <c r="BU40" s="996"/>
      <c r="BV40" s="996"/>
      <c r="BW40" s="996"/>
      <c r="BX40" s="996"/>
      <c r="BY40" s="996"/>
      <c r="BZ40" s="996"/>
      <c r="CA40" s="996"/>
      <c r="CB40" s="996"/>
      <c r="CC40" s="996"/>
      <c r="CD40" s="996"/>
      <c r="CE40" s="996"/>
      <c r="CF40" s="996"/>
      <c r="CG40" s="1017"/>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18"/>
    </row>
    <row r="41" spans="1:131" ht="26.25" customHeight="1" x14ac:dyDescent="0.15">
      <c r="A41" s="226">
        <v>14</v>
      </c>
      <c r="B41" s="1033"/>
      <c r="C41" s="1034"/>
      <c r="D41" s="1034"/>
      <c r="E41" s="1034"/>
      <c r="F41" s="1034"/>
      <c r="G41" s="1034"/>
      <c r="H41" s="1034"/>
      <c r="I41" s="1034"/>
      <c r="J41" s="1034"/>
      <c r="K41" s="1034"/>
      <c r="L41" s="1034"/>
      <c r="M41" s="1034"/>
      <c r="N41" s="1034"/>
      <c r="O41" s="1034"/>
      <c r="P41" s="1035"/>
      <c r="Q41" s="1041"/>
      <c r="R41" s="1042"/>
      <c r="S41" s="1042"/>
      <c r="T41" s="1042"/>
      <c r="U41" s="1042"/>
      <c r="V41" s="1042"/>
      <c r="W41" s="1042"/>
      <c r="X41" s="1042"/>
      <c r="Y41" s="1042"/>
      <c r="Z41" s="1042"/>
      <c r="AA41" s="1042"/>
      <c r="AB41" s="1042"/>
      <c r="AC41" s="1042"/>
      <c r="AD41" s="1042"/>
      <c r="AE41" s="1043"/>
      <c r="AF41" s="1038"/>
      <c r="AG41" s="1039"/>
      <c r="AH41" s="1039"/>
      <c r="AI41" s="1039"/>
      <c r="AJ41" s="1040"/>
      <c r="AK41" s="980"/>
      <c r="AL41" s="971"/>
      <c r="AM41" s="971"/>
      <c r="AN41" s="971"/>
      <c r="AO41" s="971"/>
      <c r="AP41" s="971"/>
      <c r="AQ41" s="971"/>
      <c r="AR41" s="971"/>
      <c r="AS41" s="971"/>
      <c r="AT41" s="971"/>
      <c r="AU41" s="971"/>
      <c r="AV41" s="971"/>
      <c r="AW41" s="971"/>
      <c r="AX41" s="971"/>
      <c r="AY41" s="971"/>
      <c r="AZ41" s="1044"/>
      <c r="BA41" s="1044"/>
      <c r="BB41" s="1044"/>
      <c r="BC41" s="1044"/>
      <c r="BD41" s="1044"/>
      <c r="BE41" s="972"/>
      <c r="BF41" s="972"/>
      <c r="BG41" s="972"/>
      <c r="BH41" s="972"/>
      <c r="BI41" s="973"/>
      <c r="BJ41" s="220"/>
      <c r="BK41" s="220"/>
      <c r="BL41" s="220"/>
      <c r="BM41" s="220"/>
      <c r="BN41" s="220"/>
      <c r="BO41" s="229"/>
      <c r="BP41" s="229"/>
      <c r="BQ41" s="226">
        <v>35</v>
      </c>
      <c r="BR41" s="227"/>
      <c r="BS41" s="995"/>
      <c r="BT41" s="996"/>
      <c r="BU41" s="996"/>
      <c r="BV41" s="996"/>
      <c r="BW41" s="996"/>
      <c r="BX41" s="996"/>
      <c r="BY41" s="996"/>
      <c r="BZ41" s="996"/>
      <c r="CA41" s="996"/>
      <c r="CB41" s="996"/>
      <c r="CC41" s="996"/>
      <c r="CD41" s="996"/>
      <c r="CE41" s="996"/>
      <c r="CF41" s="996"/>
      <c r="CG41" s="1017"/>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18"/>
    </row>
    <row r="42" spans="1:131" ht="26.25" customHeight="1" x14ac:dyDescent="0.15">
      <c r="A42" s="226">
        <v>15</v>
      </c>
      <c r="B42" s="1033"/>
      <c r="C42" s="1034"/>
      <c r="D42" s="1034"/>
      <c r="E42" s="1034"/>
      <c r="F42" s="1034"/>
      <c r="G42" s="1034"/>
      <c r="H42" s="1034"/>
      <c r="I42" s="1034"/>
      <c r="J42" s="1034"/>
      <c r="K42" s="1034"/>
      <c r="L42" s="1034"/>
      <c r="M42" s="1034"/>
      <c r="N42" s="1034"/>
      <c r="O42" s="1034"/>
      <c r="P42" s="1035"/>
      <c r="Q42" s="1041"/>
      <c r="R42" s="1042"/>
      <c r="S42" s="1042"/>
      <c r="T42" s="1042"/>
      <c r="U42" s="1042"/>
      <c r="V42" s="1042"/>
      <c r="W42" s="1042"/>
      <c r="X42" s="1042"/>
      <c r="Y42" s="1042"/>
      <c r="Z42" s="1042"/>
      <c r="AA42" s="1042"/>
      <c r="AB42" s="1042"/>
      <c r="AC42" s="1042"/>
      <c r="AD42" s="1042"/>
      <c r="AE42" s="1043"/>
      <c r="AF42" s="1038"/>
      <c r="AG42" s="1039"/>
      <c r="AH42" s="1039"/>
      <c r="AI42" s="1039"/>
      <c r="AJ42" s="1040"/>
      <c r="AK42" s="980"/>
      <c r="AL42" s="971"/>
      <c r="AM42" s="971"/>
      <c r="AN42" s="971"/>
      <c r="AO42" s="971"/>
      <c r="AP42" s="971"/>
      <c r="AQ42" s="971"/>
      <c r="AR42" s="971"/>
      <c r="AS42" s="971"/>
      <c r="AT42" s="971"/>
      <c r="AU42" s="971"/>
      <c r="AV42" s="971"/>
      <c r="AW42" s="971"/>
      <c r="AX42" s="971"/>
      <c r="AY42" s="971"/>
      <c r="AZ42" s="1044"/>
      <c r="BA42" s="1044"/>
      <c r="BB42" s="1044"/>
      <c r="BC42" s="1044"/>
      <c r="BD42" s="1044"/>
      <c r="BE42" s="972"/>
      <c r="BF42" s="972"/>
      <c r="BG42" s="972"/>
      <c r="BH42" s="972"/>
      <c r="BI42" s="973"/>
      <c r="BJ42" s="220"/>
      <c r="BK42" s="220"/>
      <c r="BL42" s="220"/>
      <c r="BM42" s="220"/>
      <c r="BN42" s="220"/>
      <c r="BO42" s="229"/>
      <c r="BP42" s="229"/>
      <c r="BQ42" s="226">
        <v>36</v>
      </c>
      <c r="BR42" s="227"/>
      <c r="BS42" s="995"/>
      <c r="BT42" s="996"/>
      <c r="BU42" s="996"/>
      <c r="BV42" s="996"/>
      <c r="BW42" s="996"/>
      <c r="BX42" s="996"/>
      <c r="BY42" s="996"/>
      <c r="BZ42" s="996"/>
      <c r="CA42" s="996"/>
      <c r="CB42" s="996"/>
      <c r="CC42" s="996"/>
      <c r="CD42" s="996"/>
      <c r="CE42" s="996"/>
      <c r="CF42" s="996"/>
      <c r="CG42" s="1017"/>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18"/>
    </row>
    <row r="43" spans="1:131" ht="26.25" customHeight="1" x14ac:dyDescent="0.15">
      <c r="A43" s="226">
        <v>16</v>
      </c>
      <c r="B43" s="1033"/>
      <c r="C43" s="1034"/>
      <c r="D43" s="1034"/>
      <c r="E43" s="1034"/>
      <c r="F43" s="1034"/>
      <c r="G43" s="1034"/>
      <c r="H43" s="1034"/>
      <c r="I43" s="1034"/>
      <c r="J43" s="1034"/>
      <c r="K43" s="1034"/>
      <c r="L43" s="1034"/>
      <c r="M43" s="1034"/>
      <c r="N43" s="1034"/>
      <c r="O43" s="1034"/>
      <c r="P43" s="1035"/>
      <c r="Q43" s="1041"/>
      <c r="R43" s="1042"/>
      <c r="S43" s="1042"/>
      <c r="T43" s="1042"/>
      <c r="U43" s="1042"/>
      <c r="V43" s="1042"/>
      <c r="W43" s="1042"/>
      <c r="X43" s="1042"/>
      <c r="Y43" s="1042"/>
      <c r="Z43" s="1042"/>
      <c r="AA43" s="1042"/>
      <c r="AB43" s="1042"/>
      <c r="AC43" s="1042"/>
      <c r="AD43" s="1042"/>
      <c r="AE43" s="1043"/>
      <c r="AF43" s="1038"/>
      <c r="AG43" s="1039"/>
      <c r="AH43" s="1039"/>
      <c r="AI43" s="1039"/>
      <c r="AJ43" s="1040"/>
      <c r="AK43" s="980"/>
      <c r="AL43" s="971"/>
      <c r="AM43" s="971"/>
      <c r="AN43" s="971"/>
      <c r="AO43" s="971"/>
      <c r="AP43" s="971"/>
      <c r="AQ43" s="971"/>
      <c r="AR43" s="971"/>
      <c r="AS43" s="971"/>
      <c r="AT43" s="971"/>
      <c r="AU43" s="971"/>
      <c r="AV43" s="971"/>
      <c r="AW43" s="971"/>
      <c r="AX43" s="971"/>
      <c r="AY43" s="971"/>
      <c r="AZ43" s="1044"/>
      <c r="BA43" s="1044"/>
      <c r="BB43" s="1044"/>
      <c r="BC43" s="1044"/>
      <c r="BD43" s="1044"/>
      <c r="BE43" s="972"/>
      <c r="BF43" s="972"/>
      <c r="BG43" s="972"/>
      <c r="BH43" s="972"/>
      <c r="BI43" s="973"/>
      <c r="BJ43" s="220"/>
      <c r="BK43" s="220"/>
      <c r="BL43" s="220"/>
      <c r="BM43" s="220"/>
      <c r="BN43" s="220"/>
      <c r="BO43" s="229"/>
      <c r="BP43" s="229"/>
      <c r="BQ43" s="226">
        <v>37</v>
      </c>
      <c r="BR43" s="227"/>
      <c r="BS43" s="995"/>
      <c r="BT43" s="996"/>
      <c r="BU43" s="996"/>
      <c r="BV43" s="996"/>
      <c r="BW43" s="996"/>
      <c r="BX43" s="996"/>
      <c r="BY43" s="996"/>
      <c r="BZ43" s="996"/>
      <c r="CA43" s="996"/>
      <c r="CB43" s="996"/>
      <c r="CC43" s="996"/>
      <c r="CD43" s="996"/>
      <c r="CE43" s="996"/>
      <c r="CF43" s="996"/>
      <c r="CG43" s="1017"/>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18"/>
    </row>
    <row r="44" spans="1:131" ht="26.25" customHeight="1" x14ac:dyDescent="0.15">
      <c r="A44" s="226">
        <v>17</v>
      </c>
      <c r="B44" s="1033"/>
      <c r="C44" s="1034"/>
      <c r="D44" s="1034"/>
      <c r="E44" s="1034"/>
      <c r="F44" s="1034"/>
      <c r="G44" s="1034"/>
      <c r="H44" s="1034"/>
      <c r="I44" s="1034"/>
      <c r="J44" s="1034"/>
      <c r="K44" s="1034"/>
      <c r="L44" s="1034"/>
      <c r="M44" s="1034"/>
      <c r="N44" s="1034"/>
      <c r="O44" s="1034"/>
      <c r="P44" s="1035"/>
      <c r="Q44" s="1041"/>
      <c r="R44" s="1042"/>
      <c r="S44" s="1042"/>
      <c r="T44" s="1042"/>
      <c r="U44" s="1042"/>
      <c r="V44" s="1042"/>
      <c r="W44" s="1042"/>
      <c r="X44" s="1042"/>
      <c r="Y44" s="1042"/>
      <c r="Z44" s="1042"/>
      <c r="AA44" s="1042"/>
      <c r="AB44" s="1042"/>
      <c r="AC44" s="1042"/>
      <c r="AD44" s="1042"/>
      <c r="AE44" s="1043"/>
      <c r="AF44" s="1038"/>
      <c r="AG44" s="1039"/>
      <c r="AH44" s="1039"/>
      <c r="AI44" s="1039"/>
      <c r="AJ44" s="1040"/>
      <c r="AK44" s="980"/>
      <c r="AL44" s="971"/>
      <c r="AM44" s="971"/>
      <c r="AN44" s="971"/>
      <c r="AO44" s="971"/>
      <c r="AP44" s="971"/>
      <c r="AQ44" s="971"/>
      <c r="AR44" s="971"/>
      <c r="AS44" s="971"/>
      <c r="AT44" s="971"/>
      <c r="AU44" s="971"/>
      <c r="AV44" s="971"/>
      <c r="AW44" s="971"/>
      <c r="AX44" s="971"/>
      <c r="AY44" s="971"/>
      <c r="AZ44" s="1044"/>
      <c r="BA44" s="1044"/>
      <c r="BB44" s="1044"/>
      <c r="BC44" s="1044"/>
      <c r="BD44" s="1044"/>
      <c r="BE44" s="972"/>
      <c r="BF44" s="972"/>
      <c r="BG44" s="972"/>
      <c r="BH44" s="972"/>
      <c r="BI44" s="973"/>
      <c r="BJ44" s="220"/>
      <c r="BK44" s="220"/>
      <c r="BL44" s="220"/>
      <c r="BM44" s="220"/>
      <c r="BN44" s="220"/>
      <c r="BO44" s="229"/>
      <c r="BP44" s="229"/>
      <c r="BQ44" s="226">
        <v>38</v>
      </c>
      <c r="BR44" s="227"/>
      <c r="BS44" s="995"/>
      <c r="BT44" s="996"/>
      <c r="BU44" s="996"/>
      <c r="BV44" s="996"/>
      <c r="BW44" s="996"/>
      <c r="BX44" s="996"/>
      <c r="BY44" s="996"/>
      <c r="BZ44" s="996"/>
      <c r="CA44" s="996"/>
      <c r="CB44" s="996"/>
      <c r="CC44" s="996"/>
      <c r="CD44" s="996"/>
      <c r="CE44" s="996"/>
      <c r="CF44" s="996"/>
      <c r="CG44" s="1017"/>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18"/>
    </row>
    <row r="45" spans="1:131" ht="26.25" customHeight="1" x14ac:dyDescent="0.15">
      <c r="A45" s="226">
        <v>18</v>
      </c>
      <c r="B45" s="1033"/>
      <c r="C45" s="1034"/>
      <c r="D45" s="1034"/>
      <c r="E45" s="1034"/>
      <c r="F45" s="1034"/>
      <c r="G45" s="1034"/>
      <c r="H45" s="1034"/>
      <c r="I45" s="1034"/>
      <c r="J45" s="1034"/>
      <c r="K45" s="1034"/>
      <c r="L45" s="1034"/>
      <c r="M45" s="1034"/>
      <c r="N45" s="1034"/>
      <c r="O45" s="1034"/>
      <c r="P45" s="1035"/>
      <c r="Q45" s="1041"/>
      <c r="R45" s="1042"/>
      <c r="S45" s="1042"/>
      <c r="T45" s="1042"/>
      <c r="U45" s="1042"/>
      <c r="V45" s="1042"/>
      <c r="W45" s="1042"/>
      <c r="X45" s="1042"/>
      <c r="Y45" s="1042"/>
      <c r="Z45" s="1042"/>
      <c r="AA45" s="1042"/>
      <c r="AB45" s="1042"/>
      <c r="AC45" s="1042"/>
      <c r="AD45" s="1042"/>
      <c r="AE45" s="1043"/>
      <c r="AF45" s="1038"/>
      <c r="AG45" s="1039"/>
      <c r="AH45" s="1039"/>
      <c r="AI45" s="1039"/>
      <c r="AJ45" s="1040"/>
      <c r="AK45" s="980"/>
      <c r="AL45" s="971"/>
      <c r="AM45" s="971"/>
      <c r="AN45" s="971"/>
      <c r="AO45" s="971"/>
      <c r="AP45" s="971"/>
      <c r="AQ45" s="971"/>
      <c r="AR45" s="971"/>
      <c r="AS45" s="971"/>
      <c r="AT45" s="971"/>
      <c r="AU45" s="971"/>
      <c r="AV45" s="971"/>
      <c r="AW45" s="971"/>
      <c r="AX45" s="971"/>
      <c r="AY45" s="971"/>
      <c r="AZ45" s="1044"/>
      <c r="BA45" s="1044"/>
      <c r="BB45" s="1044"/>
      <c r="BC45" s="1044"/>
      <c r="BD45" s="1044"/>
      <c r="BE45" s="972"/>
      <c r="BF45" s="972"/>
      <c r="BG45" s="972"/>
      <c r="BH45" s="972"/>
      <c r="BI45" s="973"/>
      <c r="BJ45" s="220"/>
      <c r="BK45" s="220"/>
      <c r="BL45" s="220"/>
      <c r="BM45" s="220"/>
      <c r="BN45" s="220"/>
      <c r="BO45" s="229"/>
      <c r="BP45" s="229"/>
      <c r="BQ45" s="226">
        <v>39</v>
      </c>
      <c r="BR45" s="227"/>
      <c r="BS45" s="995"/>
      <c r="BT45" s="996"/>
      <c r="BU45" s="996"/>
      <c r="BV45" s="996"/>
      <c r="BW45" s="996"/>
      <c r="BX45" s="996"/>
      <c r="BY45" s="996"/>
      <c r="BZ45" s="996"/>
      <c r="CA45" s="996"/>
      <c r="CB45" s="996"/>
      <c r="CC45" s="996"/>
      <c r="CD45" s="996"/>
      <c r="CE45" s="996"/>
      <c r="CF45" s="996"/>
      <c r="CG45" s="1017"/>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18"/>
    </row>
    <row r="46" spans="1:131" ht="26.25" customHeight="1" x14ac:dyDescent="0.15">
      <c r="A46" s="226">
        <v>19</v>
      </c>
      <c r="B46" s="1033"/>
      <c r="C46" s="1034"/>
      <c r="D46" s="1034"/>
      <c r="E46" s="1034"/>
      <c r="F46" s="1034"/>
      <c r="G46" s="1034"/>
      <c r="H46" s="1034"/>
      <c r="I46" s="1034"/>
      <c r="J46" s="1034"/>
      <c r="K46" s="1034"/>
      <c r="L46" s="1034"/>
      <c r="M46" s="1034"/>
      <c r="N46" s="1034"/>
      <c r="O46" s="1034"/>
      <c r="P46" s="1035"/>
      <c r="Q46" s="1041"/>
      <c r="R46" s="1042"/>
      <c r="S46" s="1042"/>
      <c r="T46" s="1042"/>
      <c r="U46" s="1042"/>
      <c r="V46" s="1042"/>
      <c r="W46" s="1042"/>
      <c r="X46" s="1042"/>
      <c r="Y46" s="1042"/>
      <c r="Z46" s="1042"/>
      <c r="AA46" s="1042"/>
      <c r="AB46" s="1042"/>
      <c r="AC46" s="1042"/>
      <c r="AD46" s="1042"/>
      <c r="AE46" s="1043"/>
      <c r="AF46" s="1038"/>
      <c r="AG46" s="1039"/>
      <c r="AH46" s="1039"/>
      <c r="AI46" s="1039"/>
      <c r="AJ46" s="1040"/>
      <c r="AK46" s="980"/>
      <c r="AL46" s="971"/>
      <c r="AM46" s="971"/>
      <c r="AN46" s="971"/>
      <c r="AO46" s="971"/>
      <c r="AP46" s="971"/>
      <c r="AQ46" s="971"/>
      <c r="AR46" s="971"/>
      <c r="AS46" s="971"/>
      <c r="AT46" s="971"/>
      <c r="AU46" s="971"/>
      <c r="AV46" s="971"/>
      <c r="AW46" s="971"/>
      <c r="AX46" s="971"/>
      <c r="AY46" s="971"/>
      <c r="AZ46" s="1044"/>
      <c r="BA46" s="1044"/>
      <c r="BB46" s="1044"/>
      <c r="BC46" s="1044"/>
      <c r="BD46" s="1044"/>
      <c r="BE46" s="972"/>
      <c r="BF46" s="972"/>
      <c r="BG46" s="972"/>
      <c r="BH46" s="972"/>
      <c r="BI46" s="973"/>
      <c r="BJ46" s="220"/>
      <c r="BK46" s="220"/>
      <c r="BL46" s="220"/>
      <c r="BM46" s="220"/>
      <c r="BN46" s="220"/>
      <c r="BO46" s="229"/>
      <c r="BP46" s="229"/>
      <c r="BQ46" s="226">
        <v>40</v>
      </c>
      <c r="BR46" s="227"/>
      <c r="BS46" s="995"/>
      <c r="BT46" s="996"/>
      <c r="BU46" s="996"/>
      <c r="BV46" s="996"/>
      <c r="BW46" s="996"/>
      <c r="BX46" s="996"/>
      <c r="BY46" s="996"/>
      <c r="BZ46" s="996"/>
      <c r="CA46" s="996"/>
      <c r="CB46" s="996"/>
      <c r="CC46" s="996"/>
      <c r="CD46" s="996"/>
      <c r="CE46" s="996"/>
      <c r="CF46" s="996"/>
      <c r="CG46" s="1017"/>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18"/>
    </row>
    <row r="47" spans="1:131" ht="26.25" customHeight="1" x14ac:dyDescent="0.15">
      <c r="A47" s="226">
        <v>20</v>
      </c>
      <c r="B47" s="1033"/>
      <c r="C47" s="1034"/>
      <c r="D47" s="1034"/>
      <c r="E47" s="1034"/>
      <c r="F47" s="1034"/>
      <c r="G47" s="1034"/>
      <c r="H47" s="1034"/>
      <c r="I47" s="1034"/>
      <c r="J47" s="1034"/>
      <c r="K47" s="1034"/>
      <c r="L47" s="1034"/>
      <c r="M47" s="1034"/>
      <c r="N47" s="1034"/>
      <c r="O47" s="1034"/>
      <c r="P47" s="1035"/>
      <c r="Q47" s="1041"/>
      <c r="R47" s="1042"/>
      <c r="S47" s="1042"/>
      <c r="T47" s="1042"/>
      <c r="U47" s="1042"/>
      <c r="V47" s="1042"/>
      <c r="W47" s="1042"/>
      <c r="X47" s="1042"/>
      <c r="Y47" s="1042"/>
      <c r="Z47" s="1042"/>
      <c r="AA47" s="1042"/>
      <c r="AB47" s="1042"/>
      <c r="AC47" s="1042"/>
      <c r="AD47" s="1042"/>
      <c r="AE47" s="1043"/>
      <c r="AF47" s="1038"/>
      <c r="AG47" s="1039"/>
      <c r="AH47" s="1039"/>
      <c r="AI47" s="1039"/>
      <c r="AJ47" s="1040"/>
      <c r="AK47" s="980"/>
      <c r="AL47" s="971"/>
      <c r="AM47" s="971"/>
      <c r="AN47" s="971"/>
      <c r="AO47" s="971"/>
      <c r="AP47" s="971"/>
      <c r="AQ47" s="971"/>
      <c r="AR47" s="971"/>
      <c r="AS47" s="971"/>
      <c r="AT47" s="971"/>
      <c r="AU47" s="971"/>
      <c r="AV47" s="971"/>
      <c r="AW47" s="971"/>
      <c r="AX47" s="971"/>
      <c r="AY47" s="971"/>
      <c r="AZ47" s="1044"/>
      <c r="BA47" s="1044"/>
      <c r="BB47" s="1044"/>
      <c r="BC47" s="1044"/>
      <c r="BD47" s="1044"/>
      <c r="BE47" s="972"/>
      <c r="BF47" s="972"/>
      <c r="BG47" s="972"/>
      <c r="BH47" s="972"/>
      <c r="BI47" s="973"/>
      <c r="BJ47" s="220"/>
      <c r="BK47" s="220"/>
      <c r="BL47" s="220"/>
      <c r="BM47" s="220"/>
      <c r="BN47" s="220"/>
      <c r="BO47" s="229"/>
      <c r="BP47" s="229"/>
      <c r="BQ47" s="226">
        <v>41</v>
      </c>
      <c r="BR47" s="227"/>
      <c r="BS47" s="995"/>
      <c r="BT47" s="996"/>
      <c r="BU47" s="996"/>
      <c r="BV47" s="996"/>
      <c r="BW47" s="996"/>
      <c r="BX47" s="996"/>
      <c r="BY47" s="996"/>
      <c r="BZ47" s="996"/>
      <c r="CA47" s="996"/>
      <c r="CB47" s="996"/>
      <c r="CC47" s="996"/>
      <c r="CD47" s="996"/>
      <c r="CE47" s="996"/>
      <c r="CF47" s="996"/>
      <c r="CG47" s="1017"/>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18"/>
    </row>
    <row r="48" spans="1:131" ht="26.25" customHeight="1" x14ac:dyDescent="0.15">
      <c r="A48" s="226">
        <v>21</v>
      </c>
      <c r="B48" s="1033"/>
      <c r="C48" s="1034"/>
      <c r="D48" s="1034"/>
      <c r="E48" s="1034"/>
      <c r="F48" s="1034"/>
      <c r="G48" s="1034"/>
      <c r="H48" s="1034"/>
      <c r="I48" s="1034"/>
      <c r="J48" s="1034"/>
      <c r="K48" s="1034"/>
      <c r="L48" s="1034"/>
      <c r="M48" s="1034"/>
      <c r="N48" s="1034"/>
      <c r="O48" s="1034"/>
      <c r="P48" s="1035"/>
      <c r="Q48" s="1041"/>
      <c r="R48" s="1042"/>
      <c r="S48" s="1042"/>
      <c r="T48" s="1042"/>
      <c r="U48" s="1042"/>
      <c r="V48" s="1042"/>
      <c r="W48" s="1042"/>
      <c r="X48" s="1042"/>
      <c r="Y48" s="1042"/>
      <c r="Z48" s="1042"/>
      <c r="AA48" s="1042"/>
      <c r="AB48" s="1042"/>
      <c r="AC48" s="1042"/>
      <c r="AD48" s="1042"/>
      <c r="AE48" s="1043"/>
      <c r="AF48" s="1038"/>
      <c r="AG48" s="1039"/>
      <c r="AH48" s="1039"/>
      <c r="AI48" s="1039"/>
      <c r="AJ48" s="1040"/>
      <c r="AK48" s="980"/>
      <c r="AL48" s="971"/>
      <c r="AM48" s="971"/>
      <c r="AN48" s="971"/>
      <c r="AO48" s="971"/>
      <c r="AP48" s="971"/>
      <c r="AQ48" s="971"/>
      <c r="AR48" s="971"/>
      <c r="AS48" s="971"/>
      <c r="AT48" s="971"/>
      <c r="AU48" s="971"/>
      <c r="AV48" s="971"/>
      <c r="AW48" s="971"/>
      <c r="AX48" s="971"/>
      <c r="AY48" s="971"/>
      <c r="AZ48" s="1044"/>
      <c r="BA48" s="1044"/>
      <c r="BB48" s="1044"/>
      <c r="BC48" s="1044"/>
      <c r="BD48" s="1044"/>
      <c r="BE48" s="972"/>
      <c r="BF48" s="972"/>
      <c r="BG48" s="972"/>
      <c r="BH48" s="972"/>
      <c r="BI48" s="973"/>
      <c r="BJ48" s="220"/>
      <c r="BK48" s="220"/>
      <c r="BL48" s="220"/>
      <c r="BM48" s="220"/>
      <c r="BN48" s="220"/>
      <c r="BO48" s="229"/>
      <c r="BP48" s="229"/>
      <c r="BQ48" s="226">
        <v>42</v>
      </c>
      <c r="BR48" s="227"/>
      <c r="BS48" s="995"/>
      <c r="BT48" s="996"/>
      <c r="BU48" s="996"/>
      <c r="BV48" s="996"/>
      <c r="BW48" s="996"/>
      <c r="BX48" s="996"/>
      <c r="BY48" s="996"/>
      <c r="BZ48" s="996"/>
      <c r="CA48" s="996"/>
      <c r="CB48" s="996"/>
      <c r="CC48" s="996"/>
      <c r="CD48" s="996"/>
      <c r="CE48" s="996"/>
      <c r="CF48" s="996"/>
      <c r="CG48" s="1017"/>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18"/>
    </row>
    <row r="49" spans="1:131" ht="26.25" customHeight="1" x14ac:dyDescent="0.15">
      <c r="A49" s="226">
        <v>22</v>
      </c>
      <c r="B49" s="1033"/>
      <c r="C49" s="1034"/>
      <c r="D49" s="1034"/>
      <c r="E49" s="1034"/>
      <c r="F49" s="1034"/>
      <c r="G49" s="1034"/>
      <c r="H49" s="1034"/>
      <c r="I49" s="1034"/>
      <c r="J49" s="1034"/>
      <c r="K49" s="1034"/>
      <c r="L49" s="1034"/>
      <c r="M49" s="1034"/>
      <c r="N49" s="1034"/>
      <c r="O49" s="1034"/>
      <c r="P49" s="1035"/>
      <c r="Q49" s="1041"/>
      <c r="R49" s="1042"/>
      <c r="S49" s="1042"/>
      <c r="T49" s="1042"/>
      <c r="U49" s="1042"/>
      <c r="V49" s="1042"/>
      <c r="W49" s="1042"/>
      <c r="X49" s="1042"/>
      <c r="Y49" s="1042"/>
      <c r="Z49" s="1042"/>
      <c r="AA49" s="1042"/>
      <c r="AB49" s="1042"/>
      <c r="AC49" s="1042"/>
      <c r="AD49" s="1042"/>
      <c r="AE49" s="1043"/>
      <c r="AF49" s="1038"/>
      <c r="AG49" s="1039"/>
      <c r="AH49" s="1039"/>
      <c r="AI49" s="1039"/>
      <c r="AJ49" s="1040"/>
      <c r="AK49" s="980"/>
      <c r="AL49" s="971"/>
      <c r="AM49" s="971"/>
      <c r="AN49" s="971"/>
      <c r="AO49" s="971"/>
      <c r="AP49" s="971"/>
      <c r="AQ49" s="971"/>
      <c r="AR49" s="971"/>
      <c r="AS49" s="971"/>
      <c r="AT49" s="971"/>
      <c r="AU49" s="971"/>
      <c r="AV49" s="971"/>
      <c r="AW49" s="971"/>
      <c r="AX49" s="971"/>
      <c r="AY49" s="971"/>
      <c r="AZ49" s="1044"/>
      <c r="BA49" s="1044"/>
      <c r="BB49" s="1044"/>
      <c r="BC49" s="1044"/>
      <c r="BD49" s="1044"/>
      <c r="BE49" s="972"/>
      <c r="BF49" s="972"/>
      <c r="BG49" s="972"/>
      <c r="BH49" s="972"/>
      <c r="BI49" s="973"/>
      <c r="BJ49" s="220"/>
      <c r="BK49" s="220"/>
      <c r="BL49" s="220"/>
      <c r="BM49" s="220"/>
      <c r="BN49" s="220"/>
      <c r="BO49" s="229"/>
      <c r="BP49" s="229"/>
      <c r="BQ49" s="226">
        <v>43</v>
      </c>
      <c r="BR49" s="227"/>
      <c r="BS49" s="995"/>
      <c r="BT49" s="996"/>
      <c r="BU49" s="996"/>
      <c r="BV49" s="996"/>
      <c r="BW49" s="996"/>
      <c r="BX49" s="996"/>
      <c r="BY49" s="996"/>
      <c r="BZ49" s="996"/>
      <c r="CA49" s="996"/>
      <c r="CB49" s="996"/>
      <c r="CC49" s="996"/>
      <c r="CD49" s="996"/>
      <c r="CE49" s="996"/>
      <c r="CF49" s="996"/>
      <c r="CG49" s="1017"/>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18"/>
    </row>
    <row r="50" spans="1:131" ht="26.25" customHeight="1" x14ac:dyDescent="0.15">
      <c r="A50" s="226">
        <v>23</v>
      </c>
      <c r="B50" s="1033"/>
      <c r="C50" s="1034"/>
      <c r="D50" s="1034"/>
      <c r="E50" s="1034"/>
      <c r="F50" s="1034"/>
      <c r="G50" s="1034"/>
      <c r="H50" s="1034"/>
      <c r="I50" s="1034"/>
      <c r="J50" s="1034"/>
      <c r="K50" s="1034"/>
      <c r="L50" s="1034"/>
      <c r="M50" s="1034"/>
      <c r="N50" s="1034"/>
      <c r="O50" s="1034"/>
      <c r="P50" s="1035"/>
      <c r="Q50" s="1036"/>
      <c r="R50" s="1028"/>
      <c r="S50" s="1028"/>
      <c r="T50" s="1028"/>
      <c r="U50" s="1028"/>
      <c r="V50" s="1028"/>
      <c r="W50" s="1028"/>
      <c r="X50" s="1028"/>
      <c r="Y50" s="1028"/>
      <c r="Z50" s="1028"/>
      <c r="AA50" s="1028"/>
      <c r="AB50" s="1028"/>
      <c r="AC50" s="1028"/>
      <c r="AD50" s="1028"/>
      <c r="AE50" s="1037"/>
      <c r="AF50" s="1038"/>
      <c r="AG50" s="1039"/>
      <c r="AH50" s="1039"/>
      <c r="AI50" s="1039"/>
      <c r="AJ50" s="1040"/>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2"/>
      <c r="BF50" s="972"/>
      <c r="BG50" s="972"/>
      <c r="BH50" s="972"/>
      <c r="BI50" s="973"/>
      <c r="BJ50" s="220"/>
      <c r="BK50" s="220"/>
      <c r="BL50" s="220"/>
      <c r="BM50" s="220"/>
      <c r="BN50" s="220"/>
      <c r="BO50" s="229"/>
      <c r="BP50" s="229"/>
      <c r="BQ50" s="226">
        <v>44</v>
      </c>
      <c r="BR50" s="227"/>
      <c r="BS50" s="995"/>
      <c r="BT50" s="996"/>
      <c r="BU50" s="996"/>
      <c r="BV50" s="996"/>
      <c r="BW50" s="996"/>
      <c r="BX50" s="996"/>
      <c r="BY50" s="996"/>
      <c r="BZ50" s="996"/>
      <c r="CA50" s="996"/>
      <c r="CB50" s="996"/>
      <c r="CC50" s="996"/>
      <c r="CD50" s="996"/>
      <c r="CE50" s="996"/>
      <c r="CF50" s="996"/>
      <c r="CG50" s="1017"/>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18"/>
    </row>
    <row r="51" spans="1:131" ht="26.25" customHeight="1" x14ac:dyDescent="0.15">
      <c r="A51" s="226">
        <v>24</v>
      </c>
      <c r="B51" s="1033"/>
      <c r="C51" s="1034"/>
      <c r="D51" s="1034"/>
      <c r="E51" s="1034"/>
      <c r="F51" s="1034"/>
      <c r="G51" s="1034"/>
      <c r="H51" s="1034"/>
      <c r="I51" s="1034"/>
      <c r="J51" s="1034"/>
      <c r="K51" s="1034"/>
      <c r="L51" s="1034"/>
      <c r="M51" s="1034"/>
      <c r="N51" s="1034"/>
      <c r="O51" s="1034"/>
      <c r="P51" s="1035"/>
      <c r="Q51" s="1036"/>
      <c r="R51" s="1028"/>
      <c r="S51" s="1028"/>
      <c r="T51" s="1028"/>
      <c r="U51" s="1028"/>
      <c r="V51" s="1028"/>
      <c r="W51" s="1028"/>
      <c r="X51" s="1028"/>
      <c r="Y51" s="1028"/>
      <c r="Z51" s="1028"/>
      <c r="AA51" s="1028"/>
      <c r="AB51" s="1028"/>
      <c r="AC51" s="1028"/>
      <c r="AD51" s="1028"/>
      <c r="AE51" s="1037"/>
      <c r="AF51" s="1038"/>
      <c r="AG51" s="1039"/>
      <c r="AH51" s="1039"/>
      <c r="AI51" s="1039"/>
      <c r="AJ51" s="1040"/>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2"/>
      <c r="BF51" s="972"/>
      <c r="BG51" s="972"/>
      <c r="BH51" s="972"/>
      <c r="BI51" s="973"/>
      <c r="BJ51" s="220"/>
      <c r="BK51" s="220"/>
      <c r="BL51" s="220"/>
      <c r="BM51" s="220"/>
      <c r="BN51" s="220"/>
      <c r="BO51" s="229"/>
      <c r="BP51" s="229"/>
      <c r="BQ51" s="226">
        <v>45</v>
      </c>
      <c r="BR51" s="227"/>
      <c r="BS51" s="995"/>
      <c r="BT51" s="996"/>
      <c r="BU51" s="996"/>
      <c r="BV51" s="996"/>
      <c r="BW51" s="996"/>
      <c r="BX51" s="996"/>
      <c r="BY51" s="996"/>
      <c r="BZ51" s="996"/>
      <c r="CA51" s="996"/>
      <c r="CB51" s="996"/>
      <c r="CC51" s="996"/>
      <c r="CD51" s="996"/>
      <c r="CE51" s="996"/>
      <c r="CF51" s="996"/>
      <c r="CG51" s="1017"/>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18"/>
    </row>
    <row r="52" spans="1:131" ht="26.25" customHeight="1" x14ac:dyDescent="0.15">
      <c r="A52" s="226">
        <v>25</v>
      </c>
      <c r="B52" s="1033"/>
      <c r="C52" s="1034"/>
      <c r="D52" s="1034"/>
      <c r="E52" s="1034"/>
      <c r="F52" s="1034"/>
      <c r="G52" s="1034"/>
      <c r="H52" s="1034"/>
      <c r="I52" s="1034"/>
      <c r="J52" s="1034"/>
      <c r="K52" s="1034"/>
      <c r="L52" s="1034"/>
      <c r="M52" s="1034"/>
      <c r="N52" s="1034"/>
      <c r="O52" s="1034"/>
      <c r="P52" s="1035"/>
      <c r="Q52" s="1036"/>
      <c r="R52" s="1028"/>
      <c r="S52" s="1028"/>
      <c r="T52" s="1028"/>
      <c r="U52" s="1028"/>
      <c r="V52" s="1028"/>
      <c r="W52" s="1028"/>
      <c r="X52" s="1028"/>
      <c r="Y52" s="1028"/>
      <c r="Z52" s="1028"/>
      <c r="AA52" s="1028"/>
      <c r="AB52" s="1028"/>
      <c r="AC52" s="1028"/>
      <c r="AD52" s="1028"/>
      <c r="AE52" s="1037"/>
      <c r="AF52" s="1038"/>
      <c r="AG52" s="1039"/>
      <c r="AH52" s="1039"/>
      <c r="AI52" s="1039"/>
      <c r="AJ52" s="1040"/>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2"/>
      <c r="BF52" s="972"/>
      <c r="BG52" s="972"/>
      <c r="BH52" s="972"/>
      <c r="BI52" s="973"/>
      <c r="BJ52" s="220"/>
      <c r="BK52" s="220"/>
      <c r="BL52" s="220"/>
      <c r="BM52" s="220"/>
      <c r="BN52" s="220"/>
      <c r="BO52" s="229"/>
      <c r="BP52" s="229"/>
      <c r="BQ52" s="226">
        <v>46</v>
      </c>
      <c r="BR52" s="227"/>
      <c r="BS52" s="995"/>
      <c r="BT52" s="996"/>
      <c r="BU52" s="996"/>
      <c r="BV52" s="996"/>
      <c r="BW52" s="996"/>
      <c r="BX52" s="996"/>
      <c r="BY52" s="996"/>
      <c r="BZ52" s="996"/>
      <c r="CA52" s="996"/>
      <c r="CB52" s="996"/>
      <c r="CC52" s="996"/>
      <c r="CD52" s="996"/>
      <c r="CE52" s="996"/>
      <c r="CF52" s="996"/>
      <c r="CG52" s="1017"/>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18"/>
    </row>
    <row r="53" spans="1:131" ht="26.25" customHeight="1" x14ac:dyDescent="0.15">
      <c r="A53" s="226">
        <v>26</v>
      </c>
      <c r="B53" s="1033"/>
      <c r="C53" s="1034"/>
      <c r="D53" s="1034"/>
      <c r="E53" s="1034"/>
      <c r="F53" s="1034"/>
      <c r="G53" s="1034"/>
      <c r="H53" s="1034"/>
      <c r="I53" s="1034"/>
      <c r="J53" s="1034"/>
      <c r="K53" s="1034"/>
      <c r="L53" s="1034"/>
      <c r="M53" s="1034"/>
      <c r="N53" s="1034"/>
      <c r="O53" s="1034"/>
      <c r="P53" s="1035"/>
      <c r="Q53" s="1036"/>
      <c r="R53" s="1028"/>
      <c r="S53" s="1028"/>
      <c r="T53" s="1028"/>
      <c r="U53" s="1028"/>
      <c r="V53" s="1028"/>
      <c r="W53" s="1028"/>
      <c r="X53" s="1028"/>
      <c r="Y53" s="1028"/>
      <c r="Z53" s="1028"/>
      <c r="AA53" s="1028"/>
      <c r="AB53" s="1028"/>
      <c r="AC53" s="1028"/>
      <c r="AD53" s="1028"/>
      <c r="AE53" s="1037"/>
      <c r="AF53" s="1038"/>
      <c r="AG53" s="1039"/>
      <c r="AH53" s="1039"/>
      <c r="AI53" s="1039"/>
      <c r="AJ53" s="1040"/>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2"/>
      <c r="BF53" s="972"/>
      <c r="BG53" s="972"/>
      <c r="BH53" s="972"/>
      <c r="BI53" s="973"/>
      <c r="BJ53" s="220"/>
      <c r="BK53" s="220"/>
      <c r="BL53" s="220"/>
      <c r="BM53" s="220"/>
      <c r="BN53" s="220"/>
      <c r="BO53" s="229"/>
      <c r="BP53" s="229"/>
      <c r="BQ53" s="226">
        <v>47</v>
      </c>
      <c r="BR53" s="227"/>
      <c r="BS53" s="995"/>
      <c r="BT53" s="996"/>
      <c r="BU53" s="996"/>
      <c r="BV53" s="996"/>
      <c r="BW53" s="996"/>
      <c r="BX53" s="996"/>
      <c r="BY53" s="996"/>
      <c r="BZ53" s="996"/>
      <c r="CA53" s="996"/>
      <c r="CB53" s="996"/>
      <c r="CC53" s="996"/>
      <c r="CD53" s="996"/>
      <c r="CE53" s="996"/>
      <c r="CF53" s="996"/>
      <c r="CG53" s="1017"/>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18"/>
    </row>
    <row r="54" spans="1:131" ht="26.25" customHeight="1" x14ac:dyDescent="0.15">
      <c r="A54" s="226">
        <v>27</v>
      </c>
      <c r="B54" s="1033"/>
      <c r="C54" s="1034"/>
      <c r="D54" s="1034"/>
      <c r="E54" s="1034"/>
      <c r="F54" s="1034"/>
      <c r="G54" s="1034"/>
      <c r="H54" s="1034"/>
      <c r="I54" s="1034"/>
      <c r="J54" s="1034"/>
      <c r="K54" s="1034"/>
      <c r="L54" s="1034"/>
      <c r="M54" s="1034"/>
      <c r="N54" s="1034"/>
      <c r="O54" s="1034"/>
      <c r="P54" s="1035"/>
      <c r="Q54" s="1036"/>
      <c r="R54" s="1028"/>
      <c r="S54" s="1028"/>
      <c r="T54" s="1028"/>
      <c r="U54" s="1028"/>
      <c r="V54" s="1028"/>
      <c r="W54" s="1028"/>
      <c r="X54" s="1028"/>
      <c r="Y54" s="1028"/>
      <c r="Z54" s="1028"/>
      <c r="AA54" s="1028"/>
      <c r="AB54" s="1028"/>
      <c r="AC54" s="1028"/>
      <c r="AD54" s="1028"/>
      <c r="AE54" s="1037"/>
      <c r="AF54" s="1038"/>
      <c r="AG54" s="1039"/>
      <c r="AH54" s="1039"/>
      <c r="AI54" s="1039"/>
      <c r="AJ54" s="1040"/>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2"/>
      <c r="BF54" s="972"/>
      <c r="BG54" s="972"/>
      <c r="BH54" s="972"/>
      <c r="BI54" s="973"/>
      <c r="BJ54" s="220"/>
      <c r="BK54" s="220"/>
      <c r="BL54" s="220"/>
      <c r="BM54" s="220"/>
      <c r="BN54" s="220"/>
      <c r="BO54" s="229"/>
      <c r="BP54" s="229"/>
      <c r="BQ54" s="226">
        <v>48</v>
      </c>
      <c r="BR54" s="227"/>
      <c r="BS54" s="995"/>
      <c r="BT54" s="996"/>
      <c r="BU54" s="996"/>
      <c r="BV54" s="996"/>
      <c r="BW54" s="996"/>
      <c r="BX54" s="996"/>
      <c r="BY54" s="996"/>
      <c r="BZ54" s="996"/>
      <c r="CA54" s="996"/>
      <c r="CB54" s="996"/>
      <c r="CC54" s="996"/>
      <c r="CD54" s="996"/>
      <c r="CE54" s="996"/>
      <c r="CF54" s="996"/>
      <c r="CG54" s="1017"/>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18"/>
    </row>
    <row r="55" spans="1:131" ht="26.25" customHeight="1" x14ac:dyDescent="0.15">
      <c r="A55" s="226">
        <v>28</v>
      </c>
      <c r="B55" s="1033"/>
      <c r="C55" s="1034"/>
      <c r="D55" s="1034"/>
      <c r="E55" s="1034"/>
      <c r="F55" s="1034"/>
      <c r="G55" s="1034"/>
      <c r="H55" s="1034"/>
      <c r="I55" s="1034"/>
      <c r="J55" s="1034"/>
      <c r="K55" s="1034"/>
      <c r="L55" s="1034"/>
      <c r="M55" s="1034"/>
      <c r="N55" s="1034"/>
      <c r="O55" s="1034"/>
      <c r="P55" s="1035"/>
      <c r="Q55" s="1036"/>
      <c r="R55" s="1028"/>
      <c r="S55" s="1028"/>
      <c r="T55" s="1028"/>
      <c r="U55" s="1028"/>
      <c r="V55" s="1028"/>
      <c r="W55" s="1028"/>
      <c r="X55" s="1028"/>
      <c r="Y55" s="1028"/>
      <c r="Z55" s="1028"/>
      <c r="AA55" s="1028"/>
      <c r="AB55" s="1028"/>
      <c r="AC55" s="1028"/>
      <c r="AD55" s="1028"/>
      <c r="AE55" s="1037"/>
      <c r="AF55" s="1038"/>
      <c r="AG55" s="1039"/>
      <c r="AH55" s="1039"/>
      <c r="AI55" s="1039"/>
      <c r="AJ55" s="1040"/>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2"/>
      <c r="BF55" s="972"/>
      <c r="BG55" s="972"/>
      <c r="BH55" s="972"/>
      <c r="BI55" s="973"/>
      <c r="BJ55" s="220"/>
      <c r="BK55" s="220"/>
      <c r="BL55" s="220"/>
      <c r="BM55" s="220"/>
      <c r="BN55" s="220"/>
      <c r="BO55" s="229"/>
      <c r="BP55" s="229"/>
      <c r="BQ55" s="226">
        <v>49</v>
      </c>
      <c r="BR55" s="227"/>
      <c r="BS55" s="995"/>
      <c r="BT55" s="996"/>
      <c r="BU55" s="996"/>
      <c r="BV55" s="996"/>
      <c r="BW55" s="996"/>
      <c r="BX55" s="996"/>
      <c r="BY55" s="996"/>
      <c r="BZ55" s="996"/>
      <c r="CA55" s="996"/>
      <c r="CB55" s="996"/>
      <c r="CC55" s="996"/>
      <c r="CD55" s="996"/>
      <c r="CE55" s="996"/>
      <c r="CF55" s="996"/>
      <c r="CG55" s="1017"/>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18"/>
    </row>
    <row r="56" spans="1:131" ht="26.25" customHeight="1" x14ac:dyDescent="0.15">
      <c r="A56" s="226">
        <v>29</v>
      </c>
      <c r="B56" s="1033"/>
      <c r="C56" s="1034"/>
      <c r="D56" s="1034"/>
      <c r="E56" s="1034"/>
      <c r="F56" s="1034"/>
      <c r="G56" s="1034"/>
      <c r="H56" s="1034"/>
      <c r="I56" s="1034"/>
      <c r="J56" s="1034"/>
      <c r="K56" s="1034"/>
      <c r="L56" s="1034"/>
      <c r="M56" s="1034"/>
      <c r="N56" s="1034"/>
      <c r="O56" s="1034"/>
      <c r="P56" s="1035"/>
      <c r="Q56" s="1036"/>
      <c r="R56" s="1028"/>
      <c r="S56" s="1028"/>
      <c r="T56" s="1028"/>
      <c r="U56" s="1028"/>
      <c r="V56" s="1028"/>
      <c r="W56" s="1028"/>
      <c r="X56" s="1028"/>
      <c r="Y56" s="1028"/>
      <c r="Z56" s="1028"/>
      <c r="AA56" s="1028"/>
      <c r="AB56" s="1028"/>
      <c r="AC56" s="1028"/>
      <c r="AD56" s="1028"/>
      <c r="AE56" s="1037"/>
      <c r="AF56" s="1038"/>
      <c r="AG56" s="1039"/>
      <c r="AH56" s="1039"/>
      <c r="AI56" s="1039"/>
      <c r="AJ56" s="1040"/>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2"/>
      <c r="BF56" s="972"/>
      <c r="BG56" s="972"/>
      <c r="BH56" s="972"/>
      <c r="BI56" s="973"/>
      <c r="BJ56" s="220"/>
      <c r="BK56" s="220"/>
      <c r="BL56" s="220"/>
      <c r="BM56" s="220"/>
      <c r="BN56" s="220"/>
      <c r="BO56" s="229"/>
      <c r="BP56" s="229"/>
      <c r="BQ56" s="226">
        <v>50</v>
      </c>
      <c r="BR56" s="227"/>
      <c r="BS56" s="995"/>
      <c r="BT56" s="996"/>
      <c r="BU56" s="996"/>
      <c r="BV56" s="996"/>
      <c r="BW56" s="996"/>
      <c r="BX56" s="996"/>
      <c r="BY56" s="996"/>
      <c r="BZ56" s="996"/>
      <c r="CA56" s="996"/>
      <c r="CB56" s="996"/>
      <c r="CC56" s="996"/>
      <c r="CD56" s="996"/>
      <c r="CE56" s="996"/>
      <c r="CF56" s="996"/>
      <c r="CG56" s="1017"/>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18"/>
    </row>
    <row r="57" spans="1:131" ht="26.25" customHeight="1" x14ac:dyDescent="0.15">
      <c r="A57" s="226">
        <v>30</v>
      </c>
      <c r="B57" s="1033"/>
      <c r="C57" s="1034"/>
      <c r="D57" s="1034"/>
      <c r="E57" s="1034"/>
      <c r="F57" s="1034"/>
      <c r="G57" s="1034"/>
      <c r="H57" s="1034"/>
      <c r="I57" s="1034"/>
      <c r="J57" s="1034"/>
      <c r="K57" s="1034"/>
      <c r="L57" s="1034"/>
      <c r="M57" s="1034"/>
      <c r="N57" s="1034"/>
      <c r="O57" s="1034"/>
      <c r="P57" s="1035"/>
      <c r="Q57" s="1036"/>
      <c r="R57" s="1028"/>
      <c r="S57" s="1028"/>
      <c r="T57" s="1028"/>
      <c r="U57" s="1028"/>
      <c r="V57" s="1028"/>
      <c r="W57" s="1028"/>
      <c r="X57" s="1028"/>
      <c r="Y57" s="1028"/>
      <c r="Z57" s="1028"/>
      <c r="AA57" s="1028"/>
      <c r="AB57" s="1028"/>
      <c r="AC57" s="1028"/>
      <c r="AD57" s="1028"/>
      <c r="AE57" s="1037"/>
      <c r="AF57" s="1038"/>
      <c r="AG57" s="1039"/>
      <c r="AH57" s="1039"/>
      <c r="AI57" s="1039"/>
      <c r="AJ57" s="1040"/>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2"/>
      <c r="BF57" s="972"/>
      <c r="BG57" s="972"/>
      <c r="BH57" s="972"/>
      <c r="BI57" s="973"/>
      <c r="BJ57" s="220"/>
      <c r="BK57" s="220"/>
      <c r="BL57" s="220"/>
      <c r="BM57" s="220"/>
      <c r="BN57" s="220"/>
      <c r="BO57" s="229"/>
      <c r="BP57" s="229"/>
      <c r="BQ57" s="226">
        <v>51</v>
      </c>
      <c r="BR57" s="227"/>
      <c r="BS57" s="995"/>
      <c r="BT57" s="996"/>
      <c r="BU57" s="996"/>
      <c r="BV57" s="996"/>
      <c r="BW57" s="996"/>
      <c r="BX57" s="996"/>
      <c r="BY57" s="996"/>
      <c r="BZ57" s="996"/>
      <c r="CA57" s="996"/>
      <c r="CB57" s="996"/>
      <c r="CC57" s="996"/>
      <c r="CD57" s="996"/>
      <c r="CE57" s="996"/>
      <c r="CF57" s="996"/>
      <c r="CG57" s="1017"/>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18"/>
    </row>
    <row r="58" spans="1:131" ht="26.25" customHeight="1" x14ac:dyDescent="0.15">
      <c r="A58" s="226">
        <v>31</v>
      </c>
      <c r="B58" s="1033"/>
      <c r="C58" s="1034"/>
      <c r="D58" s="1034"/>
      <c r="E58" s="1034"/>
      <c r="F58" s="1034"/>
      <c r="G58" s="1034"/>
      <c r="H58" s="1034"/>
      <c r="I58" s="1034"/>
      <c r="J58" s="1034"/>
      <c r="K58" s="1034"/>
      <c r="L58" s="1034"/>
      <c r="M58" s="1034"/>
      <c r="N58" s="1034"/>
      <c r="O58" s="1034"/>
      <c r="P58" s="1035"/>
      <c r="Q58" s="1036"/>
      <c r="R58" s="1028"/>
      <c r="S58" s="1028"/>
      <c r="T58" s="1028"/>
      <c r="U58" s="1028"/>
      <c r="V58" s="1028"/>
      <c r="W58" s="1028"/>
      <c r="X58" s="1028"/>
      <c r="Y58" s="1028"/>
      <c r="Z58" s="1028"/>
      <c r="AA58" s="1028"/>
      <c r="AB58" s="1028"/>
      <c r="AC58" s="1028"/>
      <c r="AD58" s="1028"/>
      <c r="AE58" s="1037"/>
      <c r="AF58" s="1038"/>
      <c r="AG58" s="1039"/>
      <c r="AH58" s="1039"/>
      <c r="AI58" s="1039"/>
      <c r="AJ58" s="1040"/>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2"/>
      <c r="BF58" s="972"/>
      <c r="BG58" s="972"/>
      <c r="BH58" s="972"/>
      <c r="BI58" s="973"/>
      <c r="BJ58" s="220"/>
      <c r="BK58" s="220"/>
      <c r="BL58" s="220"/>
      <c r="BM58" s="220"/>
      <c r="BN58" s="220"/>
      <c r="BO58" s="229"/>
      <c r="BP58" s="229"/>
      <c r="BQ58" s="226">
        <v>52</v>
      </c>
      <c r="BR58" s="227"/>
      <c r="BS58" s="995"/>
      <c r="BT58" s="996"/>
      <c r="BU58" s="996"/>
      <c r="BV58" s="996"/>
      <c r="BW58" s="996"/>
      <c r="BX58" s="996"/>
      <c r="BY58" s="996"/>
      <c r="BZ58" s="996"/>
      <c r="CA58" s="996"/>
      <c r="CB58" s="996"/>
      <c r="CC58" s="996"/>
      <c r="CD58" s="996"/>
      <c r="CE58" s="996"/>
      <c r="CF58" s="996"/>
      <c r="CG58" s="1017"/>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18"/>
    </row>
    <row r="59" spans="1:131" ht="26.25" customHeight="1" x14ac:dyDescent="0.15">
      <c r="A59" s="226">
        <v>32</v>
      </c>
      <c r="B59" s="1033"/>
      <c r="C59" s="1034"/>
      <c r="D59" s="1034"/>
      <c r="E59" s="1034"/>
      <c r="F59" s="1034"/>
      <c r="G59" s="1034"/>
      <c r="H59" s="1034"/>
      <c r="I59" s="1034"/>
      <c r="J59" s="1034"/>
      <c r="K59" s="1034"/>
      <c r="L59" s="1034"/>
      <c r="M59" s="1034"/>
      <c r="N59" s="1034"/>
      <c r="O59" s="1034"/>
      <c r="P59" s="1035"/>
      <c r="Q59" s="1036"/>
      <c r="R59" s="1028"/>
      <c r="S59" s="1028"/>
      <c r="T59" s="1028"/>
      <c r="U59" s="1028"/>
      <c r="V59" s="1028"/>
      <c r="W59" s="1028"/>
      <c r="X59" s="1028"/>
      <c r="Y59" s="1028"/>
      <c r="Z59" s="1028"/>
      <c r="AA59" s="1028"/>
      <c r="AB59" s="1028"/>
      <c r="AC59" s="1028"/>
      <c r="AD59" s="1028"/>
      <c r="AE59" s="1037"/>
      <c r="AF59" s="1038"/>
      <c r="AG59" s="1039"/>
      <c r="AH59" s="1039"/>
      <c r="AI59" s="1039"/>
      <c r="AJ59" s="1040"/>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2"/>
      <c r="BF59" s="972"/>
      <c r="BG59" s="972"/>
      <c r="BH59" s="972"/>
      <c r="BI59" s="973"/>
      <c r="BJ59" s="220"/>
      <c r="BK59" s="220"/>
      <c r="BL59" s="220"/>
      <c r="BM59" s="220"/>
      <c r="BN59" s="220"/>
      <c r="BO59" s="229"/>
      <c r="BP59" s="229"/>
      <c r="BQ59" s="226">
        <v>53</v>
      </c>
      <c r="BR59" s="227"/>
      <c r="BS59" s="995"/>
      <c r="BT59" s="996"/>
      <c r="BU59" s="996"/>
      <c r="BV59" s="996"/>
      <c r="BW59" s="996"/>
      <c r="BX59" s="996"/>
      <c r="BY59" s="996"/>
      <c r="BZ59" s="996"/>
      <c r="CA59" s="996"/>
      <c r="CB59" s="996"/>
      <c r="CC59" s="996"/>
      <c r="CD59" s="996"/>
      <c r="CE59" s="996"/>
      <c r="CF59" s="996"/>
      <c r="CG59" s="1017"/>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18"/>
    </row>
    <row r="60" spans="1:131" ht="26.25" customHeight="1" x14ac:dyDescent="0.15">
      <c r="A60" s="226">
        <v>33</v>
      </c>
      <c r="B60" s="1033"/>
      <c r="C60" s="1034"/>
      <c r="D60" s="1034"/>
      <c r="E60" s="1034"/>
      <c r="F60" s="1034"/>
      <c r="G60" s="1034"/>
      <c r="H60" s="1034"/>
      <c r="I60" s="1034"/>
      <c r="J60" s="1034"/>
      <c r="K60" s="1034"/>
      <c r="L60" s="1034"/>
      <c r="M60" s="1034"/>
      <c r="N60" s="1034"/>
      <c r="O60" s="1034"/>
      <c r="P60" s="1035"/>
      <c r="Q60" s="1036"/>
      <c r="R60" s="1028"/>
      <c r="S60" s="1028"/>
      <c r="T60" s="1028"/>
      <c r="U60" s="1028"/>
      <c r="V60" s="1028"/>
      <c r="W60" s="1028"/>
      <c r="X60" s="1028"/>
      <c r="Y60" s="1028"/>
      <c r="Z60" s="1028"/>
      <c r="AA60" s="1028"/>
      <c r="AB60" s="1028"/>
      <c r="AC60" s="1028"/>
      <c r="AD60" s="1028"/>
      <c r="AE60" s="1037"/>
      <c r="AF60" s="1038"/>
      <c r="AG60" s="1039"/>
      <c r="AH60" s="1039"/>
      <c r="AI60" s="1039"/>
      <c r="AJ60" s="1040"/>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2"/>
      <c r="BF60" s="972"/>
      <c r="BG60" s="972"/>
      <c r="BH60" s="972"/>
      <c r="BI60" s="973"/>
      <c r="BJ60" s="220"/>
      <c r="BK60" s="220"/>
      <c r="BL60" s="220"/>
      <c r="BM60" s="220"/>
      <c r="BN60" s="220"/>
      <c r="BO60" s="229"/>
      <c r="BP60" s="229"/>
      <c r="BQ60" s="226">
        <v>54</v>
      </c>
      <c r="BR60" s="227"/>
      <c r="BS60" s="995"/>
      <c r="BT60" s="996"/>
      <c r="BU60" s="996"/>
      <c r="BV60" s="996"/>
      <c r="BW60" s="996"/>
      <c r="BX60" s="996"/>
      <c r="BY60" s="996"/>
      <c r="BZ60" s="996"/>
      <c r="CA60" s="996"/>
      <c r="CB60" s="996"/>
      <c r="CC60" s="996"/>
      <c r="CD60" s="996"/>
      <c r="CE60" s="996"/>
      <c r="CF60" s="996"/>
      <c r="CG60" s="1017"/>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18"/>
    </row>
    <row r="61" spans="1:131" ht="26.25" customHeight="1" thickBot="1" x14ac:dyDescent="0.2">
      <c r="A61" s="226">
        <v>34</v>
      </c>
      <c r="B61" s="1033"/>
      <c r="C61" s="1034"/>
      <c r="D61" s="1034"/>
      <c r="E61" s="1034"/>
      <c r="F61" s="1034"/>
      <c r="G61" s="1034"/>
      <c r="H61" s="1034"/>
      <c r="I61" s="1034"/>
      <c r="J61" s="1034"/>
      <c r="K61" s="1034"/>
      <c r="L61" s="1034"/>
      <c r="M61" s="1034"/>
      <c r="N61" s="1034"/>
      <c r="O61" s="1034"/>
      <c r="P61" s="1035"/>
      <c r="Q61" s="1036"/>
      <c r="R61" s="1028"/>
      <c r="S61" s="1028"/>
      <c r="T61" s="1028"/>
      <c r="U61" s="1028"/>
      <c r="V61" s="1028"/>
      <c r="W61" s="1028"/>
      <c r="X61" s="1028"/>
      <c r="Y61" s="1028"/>
      <c r="Z61" s="1028"/>
      <c r="AA61" s="1028"/>
      <c r="AB61" s="1028"/>
      <c r="AC61" s="1028"/>
      <c r="AD61" s="1028"/>
      <c r="AE61" s="1037"/>
      <c r="AF61" s="1038"/>
      <c r="AG61" s="1039"/>
      <c r="AH61" s="1039"/>
      <c r="AI61" s="1039"/>
      <c r="AJ61" s="1040"/>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2"/>
      <c r="BF61" s="972"/>
      <c r="BG61" s="972"/>
      <c r="BH61" s="972"/>
      <c r="BI61" s="973"/>
      <c r="BJ61" s="220"/>
      <c r="BK61" s="220"/>
      <c r="BL61" s="220"/>
      <c r="BM61" s="220"/>
      <c r="BN61" s="220"/>
      <c r="BO61" s="229"/>
      <c r="BP61" s="229"/>
      <c r="BQ61" s="226">
        <v>55</v>
      </c>
      <c r="BR61" s="227"/>
      <c r="BS61" s="995"/>
      <c r="BT61" s="996"/>
      <c r="BU61" s="996"/>
      <c r="BV61" s="996"/>
      <c r="BW61" s="996"/>
      <c r="BX61" s="996"/>
      <c r="BY61" s="996"/>
      <c r="BZ61" s="996"/>
      <c r="CA61" s="996"/>
      <c r="CB61" s="996"/>
      <c r="CC61" s="996"/>
      <c r="CD61" s="996"/>
      <c r="CE61" s="996"/>
      <c r="CF61" s="996"/>
      <c r="CG61" s="1017"/>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18"/>
    </row>
    <row r="62" spans="1:131" ht="26.25" customHeight="1" x14ac:dyDescent="0.15">
      <c r="A62" s="226">
        <v>35</v>
      </c>
      <c r="B62" s="1033"/>
      <c r="C62" s="1034"/>
      <c r="D62" s="1034"/>
      <c r="E62" s="1034"/>
      <c r="F62" s="1034"/>
      <c r="G62" s="1034"/>
      <c r="H62" s="1034"/>
      <c r="I62" s="1034"/>
      <c r="J62" s="1034"/>
      <c r="K62" s="1034"/>
      <c r="L62" s="1034"/>
      <c r="M62" s="1034"/>
      <c r="N62" s="1034"/>
      <c r="O62" s="1034"/>
      <c r="P62" s="1035"/>
      <c r="Q62" s="1036"/>
      <c r="R62" s="1028"/>
      <c r="S62" s="1028"/>
      <c r="T62" s="1028"/>
      <c r="U62" s="1028"/>
      <c r="V62" s="1028"/>
      <c r="W62" s="1028"/>
      <c r="X62" s="1028"/>
      <c r="Y62" s="1028"/>
      <c r="Z62" s="1028"/>
      <c r="AA62" s="1028"/>
      <c r="AB62" s="1028"/>
      <c r="AC62" s="1028"/>
      <c r="AD62" s="1028"/>
      <c r="AE62" s="1037"/>
      <c r="AF62" s="1038"/>
      <c r="AG62" s="1039"/>
      <c r="AH62" s="1039"/>
      <c r="AI62" s="1039"/>
      <c r="AJ62" s="1040"/>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2"/>
      <c r="BF62" s="972"/>
      <c r="BG62" s="972"/>
      <c r="BH62" s="972"/>
      <c r="BI62" s="973"/>
      <c r="BJ62" s="1030" t="s">
        <v>397</v>
      </c>
      <c r="BK62" s="1031"/>
      <c r="BL62" s="1031"/>
      <c r="BM62" s="1031"/>
      <c r="BN62" s="1032"/>
      <c r="BO62" s="229"/>
      <c r="BP62" s="229"/>
      <c r="BQ62" s="226">
        <v>56</v>
      </c>
      <c r="BR62" s="227"/>
      <c r="BS62" s="995"/>
      <c r="BT62" s="996"/>
      <c r="BU62" s="996"/>
      <c r="BV62" s="996"/>
      <c r="BW62" s="996"/>
      <c r="BX62" s="996"/>
      <c r="BY62" s="996"/>
      <c r="BZ62" s="996"/>
      <c r="CA62" s="996"/>
      <c r="CB62" s="996"/>
      <c r="CC62" s="996"/>
      <c r="CD62" s="996"/>
      <c r="CE62" s="996"/>
      <c r="CF62" s="996"/>
      <c r="CG62" s="1017"/>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18"/>
    </row>
    <row r="63" spans="1:131" ht="26.25" customHeight="1" thickBot="1" x14ac:dyDescent="0.2">
      <c r="A63" s="228"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3"/>
      <c r="AF63" s="1024">
        <v>4279</v>
      </c>
      <c r="AG63" s="959"/>
      <c r="AH63" s="959"/>
      <c r="AI63" s="959"/>
      <c r="AJ63" s="1025"/>
      <c r="AK63" s="1026"/>
      <c r="AL63" s="963"/>
      <c r="AM63" s="963"/>
      <c r="AN63" s="963"/>
      <c r="AO63" s="963"/>
      <c r="AP63" s="959">
        <v>8811</v>
      </c>
      <c r="AQ63" s="959"/>
      <c r="AR63" s="959"/>
      <c r="AS63" s="959"/>
      <c r="AT63" s="959"/>
      <c r="AU63" s="959">
        <v>1387</v>
      </c>
      <c r="AV63" s="959"/>
      <c r="AW63" s="959"/>
      <c r="AX63" s="959"/>
      <c r="AY63" s="959"/>
      <c r="AZ63" s="1020"/>
      <c r="BA63" s="1020"/>
      <c r="BB63" s="1020"/>
      <c r="BC63" s="1020"/>
      <c r="BD63" s="1020"/>
      <c r="BE63" s="960"/>
      <c r="BF63" s="960"/>
      <c r="BG63" s="960"/>
      <c r="BH63" s="960"/>
      <c r="BI63" s="961"/>
      <c r="BJ63" s="1021" t="s">
        <v>121</v>
      </c>
      <c r="BK63" s="953"/>
      <c r="BL63" s="953"/>
      <c r="BM63" s="953"/>
      <c r="BN63" s="1022"/>
      <c r="BO63" s="229"/>
      <c r="BP63" s="229"/>
      <c r="BQ63" s="226">
        <v>57</v>
      </c>
      <c r="BR63" s="227"/>
      <c r="BS63" s="995"/>
      <c r="BT63" s="996"/>
      <c r="BU63" s="996"/>
      <c r="BV63" s="996"/>
      <c r="BW63" s="996"/>
      <c r="BX63" s="996"/>
      <c r="BY63" s="996"/>
      <c r="BZ63" s="996"/>
      <c r="CA63" s="996"/>
      <c r="CB63" s="996"/>
      <c r="CC63" s="996"/>
      <c r="CD63" s="996"/>
      <c r="CE63" s="996"/>
      <c r="CF63" s="996"/>
      <c r="CG63" s="1017"/>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5"/>
      <c r="BT64" s="996"/>
      <c r="BU64" s="996"/>
      <c r="BV64" s="996"/>
      <c r="BW64" s="996"/>
      <c r="BX64" s="996"/>
      <c r="BY64" s="996"/>
      <c r="BZ64" s="996"/>
      <c r="CA64" s="996"/>
      <c r="CB64" s="996"/>
      <c r="CC64" s="996"/>
      <c r="CD64" s="996"/>
      <c r="CE64" s="996"/>
      <c r="CF64" s="996"/>
      <c r="CG64" s="1017"/>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5"/>
      <c r="BT65" s="996"/>
      <c r="BU65" s="996"/>
      <c r="BV65" s="996"/>
      <c r="BW65" s="996"/>
      <c r="BX65" s="996"/>
      <c r="BY65" s="996"/>
      <c r="BZ65" s="996"/>
      <c r="CA65" s="996"/>
      <c r="CB65" s="996"/>
      <c r="CC65" s="996"/>
      <c r="CD65" s="996"/>
      <c r="CE65" s="996"/>
      <c r="CF65" s="996"/>
      <c r="CG65" s="1017"/>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18"/>
    </row>
    <row r="66" spans="1:131" ht="26.25" customHeight="1" x14ac:dyDescent="0.15">
      <c r="A66" s="998" t="s">
        <v>400</v>
      </c>
      <c r="B66" s="999"/>
      <c r="C66" s="999"/>
      <c r="D66" s="999"/>
      <c r="E66" s="999"/>
      <c r="F66" s="999"/>
      <c r="G66" s="999"/>
      <c r="H66" s="999"/>
      <c r="I66" s="999"/>
      <c r="J66" s="999"/>
      <c r="K66" s="999"/>
      <c r="L66" s="999"/>
      <c r="M66" s="999"/>
      <c r="N66" s="999"/>
      <c r="O66" s="999"/>
      <c r="P66" s="1000"/>
      <c r="Q66" s="1004" t="s">
        <v>380</v>
      </c>
      <c r="R66" s="1005"/>
      <c r="S66" s="1005"/>
      <c r="T66" s="1005"/>
      <c r="U66" s="1006"/>
      <c r="V66" s="1004" t="s">
        <v>381</v>
      </c>
      <c r="W66" s="1005"/>
      <c r="X66" s="1005"/>
      <c r="Y66" s="1005"/>
      <c r="Z66" s="1006"/>
      <c r="AA66" s="1004" t="s">
        <v>382</v>
      </c>
      <c r="AB66" s="1005"/>
      <c r="AC66" s="1005"/>
      <c r="AD66" s="1005"/>
      <c r="AE66" s="1006"/>
      <c r="AF66" s="1010" t="s">
        <v>383</v>
      </c>
      <c r="AG66" s="1011"/>
      <c r="AH66" s="1011"/>
      <c r="AI66" s="1011"/>
      <c r="AJ66" s="1012"/>
      <c r="AK66" s="1004" t="s">
        <v>384</v>
      </c>
      <c r="AL66" s="999"/>
      <c r="AM66" s="999"/>
      <c r="AN66" s="999"/>
      <c r="AO66" s="1000"/>
      <c r="AP66" s="1004" t="s">
        <v>385</v>
      </c>
      <c r="AQ66" s="1005"/>
      <c r="AR66" s="1005"/>
      <c r="AS66" s="1005"/>
      <c r="AT66" s="1006"/>
      <c r="AU66" s="1004" t="s">
        <v>401</v>
      </c>
      <c r="AV66" s="1005"/>
      <c r="AW66" s="1005"/>
      <c r="AX66" s="1005"/>
      <c r="AY66" s="1006"/>
      <c r="AZ66" s="1004" t="s">
        <v>364</v>
      </c>
      <c r="BA66" s="1005"/>
      <c r="BB66" s="1005"/>
      <c r="BC66" s="1005"/>
      <c r="BD66" s="1018"/>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9"/>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8" t="s">
        <v>552</v>
      </c>
      <c r="C68" s="989"/>
      <c r="D68" s="989"/>
      <c r="E68" s="989"/>
      <c r="F68" s="989"/>
      <c r="G68" s="989"/>
      <c r="H68" s="989"/>
      <c r="I68" s="989"/>
      <c r="J68" s="989"/>
      <c r="K68" s="989"/>
      <c r="L68" s="989"/>
      <c r="M68" s="989"/>
      <c r="N68" s="989"/>
      <c r="O68" s="989"/>
      <c r="P68" s="990"/>
      <c r="Q68" s="991">
        <v>2764</v>
      </c>
      <c r="R68" s="982"/>
      <c r="S68" s="982"/>
      <c r="T68" s="982"/>
      <c r="U68" s="982"/>
      <c r="V68" s="982">
        <v>2727</v>
      </c>
      <c r="W68" s="982"/>
      <c r="X68" s="982"/>
      <c r="Y68" s="982"/>
      <c r="Z68" s="982"/>
      <c r="AA68" s="982">
        <v>38</v>
      </c>
      <c r="AB68" s="982"/>
      <c r="AC68" s="982"/>
      <c r="AD68" s="982"/>
      <c r="AE68" s="982"/>
      <c r="AF68" s="982">
        <v>38</v>
      </c>
      <c r="AG68" s="982"/>
      <c r="AH68" s="982"/>
      <c r="AI68" s="982"/>
      <c r="AJ68" s="982"/>
      <c r="AK68" s="982">
        <v>13</v>
      </c>
      <c r="AL68" s="982"/>
      <c r="AM68" s="982"/>
      <c r="AN68" s="982"/>
      <c r="AO68" s="982"/>
      <c r="AP68" s="982">
        <v>235</v>
      </c>
      <c r="AQ68" s="982"/>
      <c r="AR68" s="982"/>
      <c r="AS68" s="982"/>
      <c r="AT68" s="982"/>
      <c r="AU68" s="983" t="s">
        <v>560</v>
      </c>
      <c r="AV68" s="984"/>
      <c r="AW68" s="984"/>
      <c r="AX68" s="984"/>
      <c r="AY68" s="985"/>
      <c r="AZ68" s="986"/>
      <c r="BA68" s="986"/>
      <c r="BB68" s="986"/>
      <c r="BC68" s="986"/>
      <c r="BD68" s="987"/>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10670</v>
      </c>
      <c r="R69" s="971"/>
      <c r="S69" s="971"/>
      <c r="T69" s="971"/>
      <c r="U69" s="971"/>
      <c r="V69" s="971">
        <v>10603</v>
      </c>
      <c r="W69" s="971"/>
      <c r="X69" s="971"/>
      <c r="Y69" s="971"/>
      <c r="Z69" s="971"/>
      <c r="AA69" s="971">
        <v>67</v>
      </c>
      <c r="AB69" s="971"/>
      <c r="AC69" s="971"/>
      <c r="AD69" s="971"/>
      <c r="AE69" s="971"/>
      <c r="AF69" s="971">
        <v>67</v>
      </c>
      <c r="AG69" s="971"/>
      <c r="AH69" s="971"/>
      <c r="AI69" s="971"/>
      <c r="AJ69" s="971"/>
      <c r="AK69" s="971" t="s">
        <v>560</v>
      </c>
      <c r="AL69" s="971"/>
      <c r="AM69" s="971"/>
      <c r="AN69" s="971"/>
      <c r="AO69" s="971"/>
      <c r="AP69" s="971" t="s">
        <v>560</v>
      </c>
      <c r="AQ69" s="971"/>
      <c r="AR69" s="971"/>
      <c r="AS69" s="971"/>
      <c r="AT69" s="971"/>
      <c r="AU69" s="971" t="s">
        <v>560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860</v>
      </c>
      <c r="R70" s="971"/>
      <c r="S70" s="971"/>
      <c r="T70" s="971"/>
      <c r="U70" s="971"/>
      <c r="V70" s="971">
        <v>858</v>
      </c>
      <c r="W70" s="971"/>
      <c r="X70" s="971"/>
      <c r="Y70" s="971"/>
      <c r="Z70" s="971"/>
      <c r="AA70" s="971">
        <v>2</v>
      </c>
      <c r="AB70" s="971"/>
      <c r="AC70" s="971"/>
      <c r="AD70" s="971"/>
      <c r="AE70" s="971"/>
      <c r="AF70" s="971">
        <v>2</v>
      </c>
      <c r="AG70" s="971"/>
      <c r="AH70" s="971"/>
      <c r="AI70" s="971"/>
      <c r="AJ70" s="971"/>
      <c r="AK70" s="971">
        <v>2</v>
      </c>
      <c r="AL70" s="971"/>
      <c r="AM70" s="971"/>
      <c r="AN70" s="971"/>
      <c r="AO70" s="971"/>
      <c r="AP70" s="971" t="s">
        <v>560</v>
      </c>
      <c r="AQ70" s="971"/>
      <c r="AR70" s="971"/>
      <c r="AS70" s="971"/>
      <c r="AT70" s="971"/>
      <c r="AU70" s="971" t="s">
        <v>560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1436</v>
      </c>
      <c r="R71" s="971"/>
      <c r="S71" s="971"/>
      <c r="T71" s="971"/>
      <c r="U71" s="971"/>
      <c r="V71" s="971">
        <v>1418</v>
      </c>
      <c r="W71" s="971"/>
      <c r="X71" s="971"/>
      <c r="Y71" s="971"/>
      <c r="Z71" s="971"/>
      <c r="AA71" s="971">
        <v>18</v>
      </c>
      <c r="AB71" s="971"/>
      <c r="AC71" s="971"/>
      <c r="AD71" s="971"/>
      <c r="AE71" s="971"/>
      <c r="AF71" s="971">
        <v>18</v>
      </c>
      <c r="AG71" s="971"/>
      <c r="AH71" s="971"/>
      <c r="AI71" s="971"/>
      <c r="AJ71" s="971"/>
      <c r="AK71" s="971">
        <v>19</v>
      </c>
      <c r="AL71" s="971"/>
      <c r="AM71" s="971"/>
      <c r="AN71" s="971"/>
      <c r="AO71" s="971"/>
      <c r="AP71" s="971">
        <v>402</v>
      </c>
      <c r="AQ71" s="971"/>
      <c r="AR71" s="971"/>
      <c r="AS71" s="971"/>
      <c r="AT71" s="971"/>
      <c r="AU71" s="971" t="s">
        <v>560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243</v>
      </c>
      <c r="R72" s="971"/>
      <c r="S72" s="971"/>
      <c r="T72" s="971"/>
      <c r="U72" s="971"/>
      <c r="V72" s="971">
        <v>238</v>
      </c>
      <c r="W72" s="971"/>
      <c r="X72" s="971"/>
      <c r="Y72" s="971"/>
      <c r="Z72" s="971"/>
      <c r="AA72" s="971">
        <v>5</v>
      </c>
      <c r="AB72" s="971"/>
      <c r="AC72" s="971"/>
      <c r="AD72" s="971"/>
      <c r="AE72" s="971"/>
      <c r="AF72" s="971">
        <v>5</v>
      </c>
      <c r="AG72" s="971"/>
      <c r="AH72" s="971"/>
      <c r="AI72" s="971"/>
      <c r="AJ72" s="971"/>
      <c r="AK72" s="971">
        <v>3</v>
      </c>
      <c r="AL72" s="971"/>
      <c r="AM72" s="971"/>
      <c r="AN72" s="971"/>
      <c r="AO72" s="971"/>
      <c r="AP72" s="971" t="s">
        <v>560</v>
      </c>
      <c r="AQ72" s="971"/>
      <c r="AR72" s="971"/>
      <c r="AS72" s="971"/>
      <c r="AT72" s="971"/>
      <c r="AU72" s="971" t="s">
        <v>560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967</v>
      </c>
      <c r="R73" s="971"/>
      <c r="S73" s="971"/>
      <c r="T73" s="971"/>
      <c r="U73" s="971"/>
      <c r="V73" s="971">
        <v>732</v>
      </c>
      <c r="W73" s="971"/>
      <c r="X73" s="971"/>
      <c r="Y73" s="971"/>
      <c r="Z73" s="971"/>
      <c r="AA73" s="971">
        <v>236</v>
      </c>
      <c r="AB73" s="971"/>
      <c r="AC73" s="971"/>
      <c r="AD73" s="971"/>
      <c r="AE73" s="971"/>
      <c r="AF73" s="971">
        <v>236</v>
      </c>
      <c r="AG73" s="971"/>
      <c r="AH73" s="971"/>
      <c r="AI73" s="971"/>
      <c r="AJ73" s="971"/>
      <c r="AK73" s="971">
        <v>510</v>
      </c>
      <c r="AL73" s="971"/>
      <c r="AM73" s="971"/>
      <c r="AN73" s="971"/>
      <c r="AO73" s="971"/>
      <c r="AP73" s="971" t="s">
        <v>560</v>
      </c>
      <c r="AQ73" s="971"/>
      <c r="AR73" s="971"/>
      <c r="AS73" s="971"/>
      <c r="AT73" s="971"/>
      <c r="AU73" s="971" t="s">
        <v>560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558</v>
      </c>
      <c r="C74" s="975"/>
      <c r="D74" s="975"/>
      <c r="E74" s="975"/>
      <c r="F74" s="975"/>
      <c r="G74" s="975"/>
      <c r="H74" s="975"/>
      <c r="I74" s="975"/>
      <c r="J74" s="975"/>
      <c r="K74" s="975"/>
      <c r="L74" s="975"/>
      <c r="M74" s="975"/>
      <c r="N74" s="975"/>
      <c r="O74" s="975"/>
      <c r="P74" s="976"/>
      <c r="Q74" s="977">
        <v>294625</v>
      </c>
      <c r="R74" s="971"/>
      <c r="S74" s="971"/>
      <c r="T74" s="971"/>
      <c r="U74" s="971"/>
      <c r="V74" s="971">
        <v>290389</v>
      </c>
      <c r="W74" s="971"/>
      <c r="X74" s="971"/>
      <c r="Y74" s="971"/>
      <c r="Z74" s="971"/>
      <c r="AA74" s="971">
        <v>4236</v>
      </c>
      <c r="AB74" s="971"/>
      <c r="AC74" s="971"/>
      <c r="AD74" s="971"/>
      <c r="AE74" s="971"/>
      <c r="AF74" s="971">
        <v>4236</v>
      </c>
      <c r="AG74" s="971"/>
      <c r="AH74" s="971"/>
      <c r="AI74" s="971"/>
      <c r="AJ74" s="971"/>
      <c r="AK74" s="971">
        <v>5909</v>
      </c>
      <c r="AL74" s="971"/>
      <c r="AM74" s="971"/>
      <c r="AN74" s="971"/>
      <c r="AO74" s="971"/>
      <c r="AP74" s="971" t="s">
        <v>560</v>
      </c>
      <c r="AQ74" s="971"/>
      <c r="AR74" s="971"/>
      <c r="AS74" s="971"/>
      <c r="AT74" s="971"/>
      <c r="AU74" s="971" t="s">
        <v>560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4602</v>
      </c>
      <c r="AG88" s="959"/>
      <c r="AH88" s="959"/>
      <c r="AI88" s="959"/>
      <c r="AJ88" s="959"/>
      <c r="AK88" s="963"/>
      <c r="AL88" s="963"/>
      <c r="AM88" s="963"/>
      <c r="AN88" s="963"/>
      <c r="AO88" s="963"/>
      <c r="AP88" s="959">
        <v>637</v>
      </c>
      <c r="AQ88" s="959"/>
      <c r="AR88" s="959"/>
      <c r="AS88" s="959"/>
      <c r="AT88" s="959"/>
      <c r="AU88" s="959" t="s">
        <v>560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9" t="s">
        <v>415</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1077320</v>
      </c>
      <c r="AB110" s="889"/>
      <c r="AC110" s="889"/>
      <c r="AD110" s="889"/>
      <c r="AE110" s="890"/>
      <c r="AF110" s="891">
        <v>1160904</v>
      </c>
      <c r="AG110" s="889"/>
      <c r="AH110" s="889"/>
      <c r="AI110" s="889"/>
      <c r="AJ110" s="890"/>
      <c r="AK110" s="891">
        <v>1215645</v>
      </c>
      <c r="AL110" s="889"/>
      <c r="AM110" s="889"/>
      <c r="AN110" s="889"/>
      <c r="AO110" s="890"/>
      <c r="AP110" s="892">
        <v>12.9</v>
      </c>
      <c r="AQ110" s="893"/>
      <c r="AR110" s="893"/>
      <c r="AS110" s="893"/>
      <c r="AT110" s="894"/>
      <c r="AU110" s="930" t="s">
        <v>69</v>
      </c>
      <c r="AV110" s="931"/>
      <c r="AW110" s="931"/>
      <c r="AX110" s="931"/>
      <c r="AY110" s="931"/>
      <c r="AZ110" s="860" t="s">
        <v>416</v>
      </c>
      <c r="BA110" s="810"/>
      <c r="BB110" s="810"/>
      <c r="BC110" s="810"/>
      <c r="BD110" s="810"/>
      <c r="BE110" s="810"/>
      <c r="BF110" s="810"/>
      <c r="BG110" s="810"/>
      <c r="BH110" s="810"/>
      <c r="BI110" s="810"/>
      <c r="BJ110" s="810"/>
      <c r="BK110" s="810"/>
      <c r="BL110" s="810"/>
      <c r="BM110" s="810"/>
      <c r="BN110" s="810"/>
      <c r="BO110" s="810"/>
      <c r="BP110" s="811"/>
      <c r="BQ110" s="861">
        <v>12159593</v>
      </c>
      <c r="BR110" s="842"/>
      <c r="BS110" s="842"/>
      <c r="BT110" s="842"/>
      <c r="BU110" s="842"/>
      <c r="BV110" s="842">
        <v>11367591</v>
      </c>
      <c r="BW110" s="842"/>
      <c r="BX110" s="842"/>
      <c r="BY110" s="842"/>
      <c r="BZ110" s="842"/>
      <c r="CA110" s="842">
        <v>10888431</v>
      </c>
      <c r="CB110" s="842"/>
      <c r="CC110" s="842"/>
      <c r="CD110" s="842"/>
      <c r="CE110" s="842"/>
      <c r="CF110" s="866">
        <v>115.8</v>
      </c>
      <c r="CG110" s="867"/>
      <c r="CH110" s="867"/>
      <c r="CI110" s="867"/>
      <c r="CJ110" s="867"/>
      <c r="CK110" s="926" t="s">
        <v>417</v>
      </c>
      <c r="CL110" s="819"/>
      <c r="CM110" s="860" t="s">
        <v>418</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7" t="s">
        <v>420</v>
      </c>
      <c r="BA111" s="752"/>
      <c r="BB111" s="752"/>
      <c r="BC111" s="752"/>
      <c r="BD111" s="752"/>
      <c r="BE111" s="752"/>
      <c r="BF111" s="752"/>
      <c r="BG111" s="752"/>
      <c r="BH111" s="752"/>
      <c r="BI111" s="752"/>
      <c r="BJ111" s="752"/>
      <c r="BK111" s="752"/>
      <c r="BL111" s="752"/>
      <c r="BM111" s="752"/>
      <c r="BN111" s="752"/>
      <c r="BO111" s="752"/>
      <c r="BP111" s="753"/>
      <c r="BQ111" s="789" t="s">
        <v>121</v>
      </c>
      <c r="BR111" s="790"/>
      <c r="BS111" s="790"/>
      <c r="BT111" s="790"/>
      <c r="BU111" s="790"/>
      <c r="BV111" s="790" t="s">
        <v>121</v>
      </c>
      <c r="BW111" s="790"/>
      <c r="BX111" s="790"/>
      <c r="BY111" s="790"/>
      <c r="BZ111" s="790"/>
      <c r="CA111" s="790" t="s">
        <v>121</v>
      </c>
      <c r="CB111" s="790"/>
      <c r="CC111" s="790"/>
      <c r="CD111" s="790"/>
      <c r="CE111" s="790"/>
      <c r="CF111" s="875" t="s">
        <v>121</v>
      </c>
      <c r="CG111" s="876"/>
      <c r="CH111" s="876"/>
      <c r="CI111" s="876"/>
      <c r="CJ111" s="876"/>
      <c r="CK111" s="927"/>
      <c r="CL111" s="821"/>
      <c r="CM111" s="817"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121</v>
      </c>
      <c r="DH111" s="790"/>
      <c r="DI111" s="790"/>
      <c r="DJ111" s="790"/>
      <c r="DK111" s="790"/>
      <c r="DL111" s="790" t="s">
        <v>121</v>
      </c>
      <c r="DM111" s="790"/>
      <c r="DN111" s="790"/>
      <c r="DO111" s="790"/>
      <c r="DP111" s="790"/>
      <c r="DQ111" s="790" t="s">
        <v>121</v>
      </c>
      <c r="DR111" s="790"/>
      <c r="DS111" s="790"/>
      <c r="DT111" s="790"/>
      <c r="DU111" s="790"/>
      <c r="DV111" s="796" t="s">
        <v>121</v>
      </c>
      <c r="DW111" s="796"/>
      <c r="DX111" s="796"/>
      <c r="DY111" s="796"/>
      <c r="DZ111" s="797"/>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7" t="s">
        <v>424</v>
      </c>
      <c r="BA112" s="752"/>
      <c r="BB112" s="752"/>
      <c r="BC112" s="752"/>
      <c r="BD112" s="752"/>
      <c r="BE112" s="752"/>
      <c r="BF112" s="752"/>
      <c r="BG112" s="752"/>
      <c r="BH112" s="752"/>
      <c r="BI112" s="752"/>
      <c r="BJ112" s="752"/>
      <c r="BK112" s="752"/>
      <c r="BL112" s="752"/>
      <c r="BM112" s="752"/>
      <c r="BN112" s="752"/>
      <c r="BO112" s="752"/>
      <c r="BP112" s="753"/>
      <c r="BQ112" s="789">
        <v>1225632</v>
      </c>
      <c r="BR112" s="790"/>
      <c r="BS112" s="790"/>
      <c r="BT112" s="790"/>
      <c r="BU112" s="790"/>
      <c r="BV112" s="790">
        <v>1286439</v>
      </c>
      <c r="BW112" s="790"/>
      <c r="BX112" s="790"/>
      <c r="BY112" s="790"/>
      <c r="BZ112" s="790"/>
      <c r="CA112" s="790">
        <v>1387547</v>
      </c>
      <c r="CB112" s="790"/>
      <c r="CC112" s="790"/>
      <c r="CD112" s="790"/>
      <c r="CE112" s="790"/>
      <c r="CF112" s="875">
        <v>14.8</v>
      </c>
      <c r="CG112" s="876"/>
      <c r="CH112" s="876"/>
      <c r="CI112" s="876"/>
      <c r="CJ112" s="876"/>
      <c r="CK112" s="927"/>
      <c r="CL112" s="821"/>
      <c r="CM112" s="817"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121</v>
      </c>
      <c r="DH112" s="790"/>
      <c r="DI112" s="790"/>
      <c r="DJ112" s="790"/>
      <c r="DK112" s="790"/>
      <c r="DL112" s="790" t="s">
        <v>121</v>
      </c>
      <c r="DM112" s="790"/>
      <c r="DN112" s="790"/>
      <c r="DO112" s="790"/>
      <c r="DP112" s="790"/>
      <c r="DQ112" s="790" t="s">
        <v>121</v>
      </c>
      <c r="DR112" s="790"/>
      <c r="DS112" s="790"/>
      <c r="DT112" s="790"/>
      <c r="DU112" s="790"/>
      <c r="DV112" s="796" t="s">
        <v>121</v>
      </c>
      <c r="DW112" s="796"/>
      <c r="DX112" s="796"/>
      <c r="DY112" s="796"/>
      <c r="DZ112" s="797"/>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134513</v>
      </c>
      <c r="AB113" s="919"/>
      <c r="AC113" s="919"/>
      <c r="AD113" s="919"/>
      <c r="AE113" s="920"/>
      <c r="AF113" s="921">
        <v>158504</v>
      </c>
      <c r="AG113" s="919"/>
      <c r="AH113" s="919"/>
      <c r="AI113" s="919"/>
      <c r="AJ113" s="920"/>
      <c r="AK113" s="921">
        <v>139247</v>
      </c>
      <c r="AL113" s="919"/>
      <c r="AM113" s="919"/>
      <c r="AN113" s="919"/>
      <c r="AO113" s="920"/>
      <c r="AP113" s="922">
        <v>1.5</v>
      </c>
      <c r="AQ113" s="923"/>
      <c r="AR113" s="923"/>
      <c r="AS113" s="923"/>
      <c r="AT113" s="924"/>
      <c r="AU113" s="932"/>
      <c r="AV113" s="933"/>
      <c r="AW113" s="933"/>
      <c r="AX113" s="933"/>
      <c r="AY113" s="933"/>
      <c r="AZ113" s="817" t="s">
        <v>427</v>
      </c>
      <c r="BA113" s="752"/>
      <c r="BB113" s="752"/>
      <c r="BC113" s="752"/>
      <c r="BD113" s="752"/>
      <c r="BE113" s="752"/>
      <c r="BF113" s="752"/>
      <c r="BG113" s="752"/>
      <c r="BH113" s="752"/>
      <c r="BI113" s="752"/>
      <c r="BJ113" s="752"/>
      <c r="BK113" s="752"/>
      <c r="BL113" s="752"/>
      <c r="BM113" s="752"/>
      <c r="BN113" s="752"/>
      <c r="BO113" s="752"/>
      <c r="BP113" s="753"/>
      <c r="BQ113" s="789">
        <v>278064</v>
      </c>
      <c r="BR113" s="790"/>
      <c r="BS113" s="790"/>
      <c r="BT113" s="790"/>
      <c r="BU113" s="790"/>
      <c r="BV113" s="790">
        <v>342163</v>
      </c>
      <c r="BW113" s="790"/>
      <c r="BX113" s="790"/>
      <c r="BY113" s="790"/>
      <c r="BZ113" s="790"/>
      <c r="CA113" s="790">
        <v>276185</v>
      </c>
      <c r="CB113" s="790"/>
      <c r="CC113" s="790"/>
      <c r="CD113" s="790"/>
      <c r="CE113" s="790"/>
      <c r="CF113" s="875">
        <v>2.9</v>
      </c>
      <c r="CG113" s="876"/>
      <c r="CH113" s="876"/>
      <c r="CI113" s="876"/>
      <c r="CJ113" s="876"/>
      <c r="CK113" s="927"/>
      <c r="CL113" s="821"/>
      <c r="CM113" s="817"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80448</v>
      </c>
      <c r="AB114" s="780"/>
      <c r="AC114" s="780"/>
      <c r="AD114" s="780"/>
      <c r="AE114" s="781"/>
      <c r="AF114" s="782">
        <v>81289</v>
      </c>
      <c r="AG114" s="780"/>
      <c r="AH114" s="780"/>
      <c r="AI114" s="780"/>
      <c r="AJ114" s="781"/>
      <c r="AK114" s="782">
        <v>80451</v>
      </c>
      <c r="AL114" s="780"/>
      <c r="AM114" s="780"/>
      <c r="AN114" s="780"/>
      <c r="AO114" s="781"/>
      <c r="AP114" s="824">
        <v>0.9</v>
      </c>
      <c r="AQ114" s="825"/>
      <c r="AR114" s="825"/>
      <c r="AS114" s="825"/>
      <c r="AT114" s="826"/>
      <c r="AU114" s="932"/>
      <c r="AV114" s="933"/>
      <c r="AW114" s="933"/>
      <c r="AX114" s="933"/>
      <c r="AY114" s="933"/>
      <c r="AZ114" s="817" t="s">
        <v>430</v>
      </c>
      <c r="BA114" s="752"/>
      <c r="BB114" s="752"/>
      <c r="BC114" s="752"/>
      <c r="BD114" s="752"/>
      <c r="BE114" s="752"/>
      <c r="BF114" s="752"/>
      <c r="BG114" s="752"/>
      <c r="BH114" s="752"/>
      <c r="BI114" s="752"/>
      <c r="BJ114" s="752"/>
      <c r="BK114" s="752"/>
      <c r="BL114" s="752"/>
      <c r="BM114" s="752"/>
      <c r="BN114" s="752"/>
      <c r="BO114" s="752"/>
      <c r="BP114" s="753"/>
      <c r="BQ114" s="789">
        <v>1381644</v>
      </c>
      <c r="BR114" s="790"/>
      <c r="BS114" s="790"/>
      <c r="BT114" s="790"/>
      <c r="BU114" s="790"/>
      <c r="BV114" s="790">
        <v>1303157</v>
      </c>
      <c r="BW114" s="790"/>
      <c r="BX114" s="790"/>
      <c r="BY114" s="790"/>
      <c r="BZ114" s="790"/>
      <c r="CA114" s="790">
        <v>1250063</v>
      </c>
      <c r="CB114" s="790"/>
      <c r="CC114" s="790"/>
      <c r="CD114" s="790"/>
      <c r="CE114" s="790"/>
      <c r="CF114" s="875">
        <v>13.3</v>
      </c>
      <c r="CG114" s="876"/>
      <c r="CH114" s="876"/>
      <c r="CI114" s="876"/>
      <c r="CJ114" s="876"/>
      <c r="CK114" s="927"/>
      <c r="CL114" s="821"/>
      <c r="CM114" s="817"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79</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7" t="s">
        <v>433</v>
      </c>
      <c r="BA115" s="752"/>
      <c r="BB115" s="752"/>
      <c r="BC115" s="752"/>
      <c r="BD115" s="752"/>
      <c r="BE115" s="752"/>
      <c r="BF115" s="752"/>
      <c r="BG115" s="752"/>
      <c r="BH115" s="752"/>
      <c r="BI115" s="752"/>
      <c r="BJ115" s="752"/>
      <c r="BK115" s="752"/>
      <c r="BL115" s="752"/>
      <c r="BM115" s="752"/>
      <c r="BN115" s="752"/>
      <c r="BO115" s="752"/>
      <c r="BP115" s="753"/>
      <c r="BQ115" s="789">
        <v>6431</v>
      </c>
      <c r="BR115" s="790"/>
      <c r="BS115" s="790"/>
      <c r="BT115" s="790"/>
      <c r="BU115" s="790"/>
      <c r="BV115" s="790">
        <v>9685</v>
      </c>
      <c r="BW115" s="790"/>
      <c r="BX115" s="790"/>
      <c r="BY115" s="790"/>
      <c r="BZ115" s="790"/>
      <c r="CA115" s="790">
        <v>983</v>
      </c>
      <c r="CB115" s="790"/>
      <c r="CC115" s="790"/>
      <c r="CD115" s="790"/>
      <c r="CE115" s="790"/>
      <c r="CF115" s="875">
        <v>0</v>
      </c>
      <c r="CG115" s="876"/>
      <c r="CH115" s="876"/>
      <c r="CI115" s="876"/>
      <c r="CJ115" s="876"/>
      <c r="CK115" s="927"/>
      <c r="CL115" s="821"/>
      <c r="CM115" s="817"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789" t="s">
        <v>121</v>
      </c>
      <c r="BR116" s="790"/>
      <c r="BS116" s="790"/>
      <c r="BT116" s="790"/>
      <c r="BU116" s="790"/>
      <c r="BV116" s="790" t="s">
        <v>121</v>
      </c>
      <c r="BW116" s="790"/>
      <c r="BX116" s="790"/>
      <c r="BY116" s="790"/>
      <c r="BZ116" s="790"/>
      <c r="CA116" s="790" t="s">
        <v>121</v>
      </c>
      <c r="CB116" s="790"/>
      <c r="CC116" s="790"/>
      <c r="CD116" s="790"/>
      <c r="CE116" s="790"/>
      <c r="CF116" s="875" t="s">
        <v>121</v>
      </c>
      <c r="CG116" s="876"/>
      <c r="CH116" s="876"/>
      <c r="CI116" s="876"/>
      <c r="CJ116" s="876"/>
      <c r="CK116" s="927"/>
      <c r="CL116" s="821"/>
      <c r="CM116" s="817"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1292360</v>
      </c>
      <c r="AB117" s="903"/>
      <c r="AC117" s="903"/>
      <c r="AD117" s="903"/>
      <c r="AE117" s="904"/>
      <c r="AF117" s="905">
        <v>1400697</v>
      </c>
      <c r="AG117" s="903"/>
      <c r="AH117" s="903"/>
      <c r="AI117" s="903"/>
      <c r="AJ117" s="904"/>
      <c r="AK117" s="905">
        <v>1435343</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789" t="s">
        <v>121</v>
      </c>
      <c r="BR117" s="790"/>
      <c r="BS117" s="790"/>
      <c r="BT117" s="790"/>
      <c r="BU117" s="790"/>
      <c r="BV117" s="790" t="s">
        <v>121</v>
      </c>
      <c r="BW117" s="790"/>
      <c r="BX117" s="790"/>
      <c r="BY117" s="790"/>
      <c r="BZ117" s="790"/>
      <c r="CA117" s="790" t="s">
        <v>121</v>
      </c>
      <c r="CB117" s="790"/>
      <c r="CC117" s="790"/>
      <c r="CD117" s="790"/>
      <c r="CE117" s="790"/>
      <c r="CF117" s="875" t="s">
        <v>121</v>
      </c>
      <c r="CG117" s="876"/>
      <c r="CH117" s="876"/>
      <c r="CI117" s="876"/>
      <c r="CJ117" s="876"/>
      <c r="CK117" s="927"/>
      <c r="CL117" s="821"/>
      <c r="CM117" s="817"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7"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417</v>
      </c>
      <c r="B119" s="819"/>
      <c r="C119" s="860" t="s">
        <v>418</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15051364</v>
      </c>
      <c r="BR119" s="845"/>
      <c r="BS119" s="845"/>
      <c r="BT119" s="845"/>
      <c r="BU119" s="845"/>
      <c r="BV119" s="845">
        <v>14309035</v>
      </c>
      <c r="BW119" s="845"/>
      <c r="BX119" s="845"/>
      <c r="BY119" s="845"/>
      <c r="BZ119" s="845"/>
      <c r="CA119" s="845">
        <v>13803209</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7"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10"/>
      <c r="BB120" s="810"/>
      <c r="BC120" s="810"/>
      <c r="BD120" s="810"/>
      <c r="BE120" s="810"/>
      <c r="BF120" s="810"/>
      <c r="BG120" s="810"/>
      <c r="BH120" s="810"/>
      <c r="BI120" s="810"/>
      <c r="BJ120" s="810"/>
      <c r="BK120" s="810"/>
      <c r="BL120" s="810"/>
      <c r="BM120" s="810"/>
      <c r="BN120" s="810"/>
      <c r="BO120" s="810"/>
      <c r="BP120" s="811"/>
      <c r="BQ120" s="861">
        <v>11246674</v>
      </c>
      <c r="BR120" s="842"/>
      <c r="BS120" s="842"/>
      <c r="BT120" s="842"/>
      <c r="BU120" s="842"/>
      <c r="BV120" s="842">
        <v>11025955</v>
      </c>
      <c r="BW120" s="842"/>
      <c r="BX120" s="842"/>
      <c r="BY120" s="842"/>
      <c r="BZ120" s="842"/>
      <c r="CA120" s="842">
        <v>11315506</v>
      </c>
      <c r="CB120" s="842"/>
      <c r="CC120" s="842"/>
      <c r="CD120" s="842"/>
      <c r="CE120" s="842"/>
      <c r="CF120" s="866">
        <v>120.3</v>
      </c>
      <c r="CG120" s="867"/>
      <c r="CH120" s="867"/>
      <c r="CI120" s="867"/>
      <c r="CJ120" s="867"/>
      <c r="CK120" s="868" t="s">
        <v>447</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1204928</v>
      </c>
      <c r="DH120" s="842"/>
      <c r="DI120" s="842"/>
      <c r="DJ120" s="842"/>
      <c r="DK120" s="842"/>
      <c r="DL120" s="842">
        <v>1264630</v>
      </c>
      <c r="DM120" s="842"/>
      <c r="DN120" s="842"/>
      <c r="DO120" s="842"/>
      <c r="DP120" s="842"/>
      <c r="DQ120" s="842">
        <v>1366370</v>
      </c>
      <c r="DR120" s="842"/>
      <c r="DS120" s="842"/>
      <c r="DT120" s="842"/>
      <c r="DU120" s="842"/>
      <c r="DV120" s="843">
        <v>14.5</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7" t="s">
        <v>449</v>
      </c>
      <c r="BA121" s="752"/>
      <c r="BB121" s="752"/>
      <c r="BC121" s="752"/>
      <c r="BD121" s="752"/>
      <c r="BE121" s="752"/>
      <c r="BF121" s="752"/>
      <c r="BG121" s="752"/>
      <c r="BH121" s="752"/>
      <c r="BI121" s="752"/>
      <c r="BJ121" s="752"/>
      <c r="BK121" s="752"/>
      <c r="BL121" s="752"/>
      <c r="BM121" s="752"/>
      <c r="BN121" s="752"/>
      <c r="BO121" s="752"/>
      <c r="BP121" s="753"/>
      <c r="BQ121" s="789">
        <v>2357039</v>
      </c>
      <c r="BR121" s="790"/>
      <c r="BS121" s="790"/>
      <c r="BT121" s="790"/>
      <c r="BU121" s="790"/>
      <c r="BV121" s="790">
        <v>2269320</v>
      </c>
      <c r="BW121" s="790"/>
      <c r="BX121" s="790"/>
      <c r="BY121" s="790"/>
      <c r="BZ121" s="790"/>
      <c r="CA121" s="790">
        <v>2244900</v>
      </c>
      <c r="CB121" s="790"/>
      <c r="CC121" s="790"/>
      <c r="CD121" s="790"/>
      <c r="CE121" s="790"/>
      <c r="CF121" s="875">
        <v>23.9</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789">
        <v>8209</v>
      </c>
      <c r="DH121" s="790"/>
      <c r="DI121" s="790"/>
      <c r="DJ121" s="790"/>
      <c r="DK121" s="790"/>
      <c r="DL121" s="790">
        <v>9442</v>
      </c>
      <c r="DM121" s="790"/>
      <c r="DN121" s="790"/>
      <c r="DO121" s="790"/>
      <c r="DP121" s="790"/>
      <c r="DQ121" s="790">
        <v>11684</v>
      </c>
      <c r="DR121" s="790"/>
      <c r="DS121" s="790"/>
      <c r="DT121" s="790"/>
      <c r="DU121" s="790"/>
      <c r="DV121" s="796">
        <v>0.1</v>
      </c>
      <c r="DW121" s="796"/>
      <c r="DX121" s="796"/>
      <c r="DY121" s="796"/>
      <c r="DZ121" s="797"/>
    </row>
    <row r="122" spans="1:130" s="218" customFormat="1" ht="26.25" customHeight="1" x14ac:dyDescent="0.15">
      <c r="A122" s="820"/>
      <c r="B122" s="821"/>
      <c r="C122" s="817"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12179310</v>
      </c>
      <c r="BR122" s="845"/>
      <c r="BS122" s="845"/>
      <c r="BT122" s="845"/>
      <c r="BU122" s="845"/>
      <c r="BV122" s="845">
        <v>11663684</v>
      </c>
      <c r="BW122" s="845"/>
      <c r="BX122" s="845"/>
      <c r="BY122" s="845"/>
      <c r="BZ122" s="845"/>
      <c r="CA122" s="845">
        <v>11257499</v>
      </c>
      <c r="CB122" s="845"/>
      <c r="CC122" s="845"/>
      <c r="CD122" s="845"/>
      <c r="CE122" s="845"/>
      <c r="CF122" s="846">
        <v>119.7</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789">
        <v>12495</v>
      </c>
      <c r="DH122" s="790"/>
      <c r="DI122" s="790"/>
      <c r="DJ122" s="790"/>
      <c r="DK122" s="790"/>
      <c r="DL122" s="790">
        <v>12367</v>
      </c>
      <c r="DM122" s="790"/>
      <c r="DN122" s="790"/>
      <c r="DO122" s="790"/>
      <c r="DP122" s="790"/>
      <c r="DQ122" s="790">
        <v>9493</v>
      </c>
      <c r="DR122" s="790"/>
      <c r="DS122" s="790"/>
      <c r="DT122" s="790"/>
      <c r="DU122" s="790"/>
      <c r="DV122" s="796">
        <v>0.1</v>
      </c>
      <c r="DW122" s="796"/>
      <c r="DX122" s="796"/>
      <c r="DY122" s="796"/>
      <c r="DZ122" s="797"/>
    </row>
    <row r="123" spans="1:130" s="218" customFormat="1" ht="26.25" customHeight="1" x14ac:dyDescent="0.15">
      <c r="A123" s="820"/>
      <c r="B123" s="821"/>
      <c r="C123" s="817"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25783023</v>
      </c>
      <c r="BR123" s="833"/>
      <c r="BS123" s="833"/>
      <c r="BT123" s="833"/>
      <c r="BU123" s="833"/>
      <c r="BV123" s="833">
        <v>24958959</v>
      </c>
      <c r="BW123" s="833"/>
      <c r="BX123" s="833"/>
      <c r="BY123" s="833"/>
      <c r="BZ123" s="833"/>
      <c r="CA123" s="833">
        <v>24817905</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7"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7"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10"/>
      <c r="CR125" s="810"/>
      <c r="CS125" s="810"/>
      <c r="CT125" s="810"/>
      <c r="CU125" s="810"/>
      <c r="CV125" s="810"/>
      <c r="CW125" s="810"/>
      <c r="CX125" s="810"/>
      <c r="CY125" s="810"/>
      <c r="CZ125" s="810"/>
      <c r="DA125" s="810"/>
      <c r="DB125" s="810"/>
      <c r="DC125" s="810"/>
      <c r="DD125" s="810"/>
      <c r="DE125" s="810"/>
      <c r="DF125" s="811"/>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7"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456</v>
      </c>
      <c r="CQ126" s="752"/>
      <c r="CR126" s="752"/>
      <c r="CS126" s="752"/>
      <c r="CT126" s="752"/>
      <c r="CU126" s="752"/>
      <c r="CV126" s="752"/>
      <c r="CW126" s="752"/>
      <c r="CX126" s="752"/>
      <c r="CY126" s="752"/>
      <c r="CZ126" s="752"/>
      <c r="DA126" s="752"/>
      <c r="DB126" s="752"/>
      <c r="DC126" s="752"/>
      <c r="DD126" s="752"/>
      <c r="DE126" s="752"/>
      <c r="DF126" s="753"/>
      <c r="DG126" s="789" t="s">
        <v>121</v>
      </c>
      <c r="DH126" s="790"/>
      <c r="DI126" s="790"/>
      <c r="DJ126" s="790"/>
      <c r="DK126" s="790"/>
      <c r="DL126" s="790" t="s">
        <v>121</v>
      </c>
      <c r="DM126" s="790"/>
      <c r="DN126" s="790"/>
      <c r="DO126" s="790"/>
      <c r="DP126" s="790"/>
      <c r="DQ126" s="790" t="s">
        <v>121</v>
      </c>
      <c r="DR126" s="790"/>
      <c r="DS126" s="790"/>
      <c r="DT126" s="790"/>
      <c r="DU126" s="790"/>
      <c r="DV126" s="796" t="s">
        <v>121</v>
      </c>
      <c r="DW126" s="796"/>
      <c r="DX126" s="796"/>
      <c r="DY126" s="796"/>
      <c r="DZ126" s="797"/>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79</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458</v>
      </c>
      <c r="AY127" s="814"/>
      <c r="AZ127" s="814"/>
      <c r="BA127" s="814"/>
      <c r="BB127" s="814"/>
      <c r="BC127" s="814"/>
      <c r="BD127" s="814"/>
      <c r="BE127" s="815"/>
      <c r="BF127" s="813" t="s">
        <v>459</v>
      </c>
      <c r="BG127" s="814"/>
      <c r="BH127" s="814"/>
      <c r="BI127" s="814"/>
      <c r="BJ127" s="814"/>
      <c r="BK127" s="814"/>
      <c r="BL127" s="815"/>
      <c r="BM127" s="813" t="s">
        <v>460</v>
      </c>
      <c r="BN127" s="814"/>
      <c r="BO127" s="814"/>
      <c r="BP127" s="814"/>
      <c r="BQ127" s="814"/>
      <c r="BR127" s="814"/>
      <c r="BS127" s="815"/>
      <c r="BT127" s="813" t="s">
        <v>461</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462</v>
      </c>
      <c r="CQ127" s="752"/>
      <c r="CR127" s="752"/>
      <c r="CS127" s="752"/>
      <c r="CT127" s="752"/>
      <c r="CU127" s="752"/>
      <c r="CV127" s="752"/>
      <c r="CW127" s="752"/>
      <c r="CX127" s="752"/>
      <c r="CY127" s="752"/>
      <c r="CZ127" s="752"/>
      <c r="DA127" s="752"/>
      <c r="DB127" s="752"/>
      <c r="DC127" s="752"/>
      <c r="DD127" s="752"/>
      <c r="DE127" s="752"/>
      <c r="DF127" s="753"/>
      <c r="DG127" s="789" t="s">
        <v>121</v>
      </c>
      <c r="DH127" s="790"/>
      <c r="DI127" s="790"/>
      <c r="DJ127" s="790"/>
      <c r="DK127" s="790"/>
      <c r="DL127" s="790" t="s">
        <v>121</v>
      </c>
      <c r="DM127" s="790"/>
      <c r="DN127" s="790"/>
      <c r="DO127" s="790"/>
      <c r="DP127" s="790"/>
      <c r="DQ127" s="790" t="s">
        <v>121</v>
      </c>
      <c r="DR127" s="790"/>
      <c r="DS127" s="790"/>
      <c r="DT127" s="790"/>
      <c r="DU127" s="790"/>
      <c r="DV127" s="796" t="s">
        <v>121</v>
      </c>
      <c r="DW127" s="796"/>
      <c r="DX127" s="796"/>
      <c r="DY127" s="796"/>
      <c r="DZ127" s="797"/>
    </row>
    <row r="128" spans="1:130" s="218" customFormat="1" ht="26.25" customHeight="1" thickBot="1" x14ac:dyDescent="0.2">
      <c r="A128" s="798" t="s">
        <v>463</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464</v>
      </c>
      <c r="X128" s="800"/>
      <c r="Y128" s="800"/>
      <c r="Z128" s="801"/>
      <c r="AA128" s="802">
        <v>256440</v>
      </c>
      <c r="AB128" s="803"/>
      <c r="AC128" s="803"/>
      <c r="AD128" s="803"/>
      <c r="AE128" s="804"/>
      <c r="AF128" s="805">
        <v>319878</v>
      </c>
      <c r="AG128" s="803"/>
      <c r="AH128" s="803"/>
      <c r="AI128" s="803"/>
      <c r="AJ128" s="804"/>
      <c r="AK128" s="805">
        <v>285659</v>
      </c>
      <c r="AL128" s="803"/>
      <c r="AM128" s="803"/>
      <c r="AN128" s="803"/>
      <c r="AO128" s="804"/>
      <c r="AP128" s="806"/>
      <c r="AQ128" s="807"/>
      <c r="AR128" s="807"/>
      <c r="AS128" s="807"/>
      <c r="AT128" s="808"/>
      <c r="AU128" s="220"/>
      <c r="AV128" s="220"/>
      <c r="AW128" s="220"/>
      <c r="AX128" s="809" t="s">
        <v>465</v>
      </c>
      <c r="AY128" s="810"/>
      <c r="AZ128" s="810"/>
      <c r="BA128" s="810"/>
      <c r="BB128" s="810"/>
      <c r="BC128" s="810"/>
      <c r="BD128" s="810"/>
      <c r="BE128" s="811"/>
      <c r="BF128" s="786" t="s">
        <v>121</v>
      </c>
      <c r="BG128" s="787"/>
      <c r="BH128" s="787"/>
      <c r="BI128" s="787"/>
      <c r="BJ128" s="787"/>
      <c r="BK128" s="787"/>
      <c r="BL128" s="812"/>
      <c r="BM128" s="786">
        <v>13.26</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466</v>
      </c>
      <c r="CQ128" s="730"/>
      <c r="CR128" s="730"/>
      <c r="CS128" s="730"/>
      <c r="CT128" s="730"/>
      <c r="CU128" s="730"/>
      <c r="CV128" s="730"/>
      <c r="CW128" s="730"/>
      <c r="CX128" s="730"/>
      <c r="CY128" s="730"/>
      <c r="CZ128" s="730"/>
      <c r="DA128" s="730"/>
      <c r="DB128" s="730"/>
      <c r="DC128" s="730"/>
      <c r="DD128" s="730"/>
      <c r="DE128" s="730"/>
      <c r="DF128" s="731"/>
      <c r="DG128" s="792">
        <v>6431</v>
      </c>
      <c r="DH128" s="793"/>
      <c r="DI128" s="793"/>
      <c r="DJ128" s="793"/>
      <c r="DK128" s="793"/>
      <c r="DL128" s="793">
        <v>9685</v>
      </c>
      <c r="DM128" s="793"/>
      <c r="DN128" s="793"/>
      <c r="DO128" s="793"/>
      <c r="DP128" s="793"/>
      <c r="DQ128" s="793">
        <v>983</v>
      </c>
      <c r="DR128" s="793"/>
      <c r="DS128" s="793"/>
      <c r="DT128" s="793"/>
      <c r="DU128" s="793"/>
      <c r="DV128" s="794">
        <v>0</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9790181</v>
      </c>
      <c r="AB129" s="780"/>
      <c r="AC129" s="780"/>
      <c r="AD129" s="780"/>
      <c r="AE129" s="781"/>
      <c r="AF129" s="782">
        <v>10142412</v>
      </c>
      <c r="AG129" s="780"/>
      <c r="AH129" s="780"/>
      <c r="AI129" s="780"/>
      <c r="AJ129" s="781"/>
      <c r="AK129" s="782">
        <v>10432539</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121</v>
      </c>
      <c r="BG129" s="771"/>
      <c r="BH129" s="771"/>
      <c r="BI129" s="771"/>
      <c r="BJ129" s="771"/>
      <c r="BK129" s="771"/>
      <c r="BL129" s="772"/>
      <c r="BM129" s="770">
        <v>18.260000000000002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1071963</v>
      </c>
      <c r="AB130" s="780"/>
      <c r="AC130" s="780"/>
      <c r="AD130" s="780"/>
      <c r="AE130" s="781"/>
      <c r="AF130" s="782">
        <v>1075707</v>
      </c>
      <c r="AG130" s="780"/>
      <c r="AH130" s="780"/>
      <c r="AI130" s="780"/>
      <c r="AJ130" s="781"/>
      <c r="AK130" s="782">
        <v>1030268</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0.3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8718218</v>
      </c>
      <c r="AB131" s="764"/>
      <c r="AC131" s="764"/>
      <c r="AD131" s="764"/>
      <c r="AE131" s="765"/>
      <c r="AF131" s="766">
        <v>9066705</v>
      </c>
      <c r="AG131" s="764"/>
      <c r="AH131" s="764"/>
      <c r="AI131" s="764"/>
      <c r="AJ131" s="765"/>
      <c r="AK131" s="766">
        <v>9402271</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-0.41342164199999998</v>
      </c>
      <c r="AB132" s="745"/>
      <c r="AC132" s="745"/>
      <c r="AD132" s="745"/>
      <c r="AE132" s="746"/>
      <c r="AF132" s="747">
        <v>5.6382114999999997E-2</v>
      </c>
      <c r="AG132" s="745"/>
      <c r="AH132" s="745"/>
      <c r="AI132" s="745"/>
      <c r="AJ132" s="746"/>
      <c r="AK132" s="747">
        <v>1.270078475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v>
      </c>
      <c r="AB133" s="724"/>
      <c r="AC133" s="724"/>
      <c r="AD133" s="724"/>
      <c r="AE133" s="725"/>
      <c r="AF133" s="723">
        <v>-0.5</v>
      </c>
      <c r="AG133" s="724"/>
      <c r="AH133" s="724"/>
      <c r="AI133" s="724"/>
      <c r="AJ133" s="725"/>
      <c r="AK133" s="723">
        <v>0.3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buESrrzHVFMBwEM7EbharD7yAGnQf7+70kOfzDUcKl5NefYns6sEOLWgQlfviBdFIQpG2Q7T/ofLThosyRqkg==" saltValue="JGFdaidYYIahuk7vBzNk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ekLq0ongGVkHYb00H1AedpTQnabDlPLD/Un8S4jopKFzwSvHivjazz7M5gwi9znZp7BLRBiDxpxfiJxIB4G6g==" saltValue="aniEijJpS5/3W2HE+KPy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RodqGsUVyyxRgnhIl7c5jK53SqV93ycrK1S0/hbLehw3somQdtUgxgD71UXoewKw8MJEI5ly1XWudRqgmMJcw==" saltValue="yVX4SF9zA0pJXGbf+IIi3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1"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2"/>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3" t="s">
        <v>485</v>
      </c>
      <c r="AL9" s="1134"/>
      <c r="AM9" s="1134"/>
      <c r="AN9" s="1135"/>
      <c r="AO9" s="269">
        <v>3034079</v>
      </c>
      <c r="AP9" s="269">
        <v>70336</v>
      </c>
      <c r="AQ9" s="270">
        <v>99044</v>
      </c>
      <c r="AR9" s="271">
        <v>-29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3" t="s">
        <v>486</v>
      </c>
      <c r="AL10" s="1134"/>
      <c r="AM10" s="1134"/>
      <c r="AN10" s="1135"/>
      <c r="AO10" s="272">
        <v>439073</v>
      </c>
      <c r="AP10" s="272">
        <v>10179</v>
      </c>
      <c r="AQ10" s="273">
        <v>12597</v>
      </c>
      <c r="AR10" s="274">
        <v>-19.2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3" t="s">
        <v>487</v>
      </c>
      <c r="AL11" s="1134"/>
      <c r="AM11" s="1134"/>
      <c r="AN11" s="1135"/>
      <c r="AO11" s="272">
        <v>31381</v>
      </c>
      <c r="AP11" s="272">
        <v>727</v>
      </c>
      <c r="AQ11" s="273">
        <v>1194</v>
      </c>
      <c r="AR11" s="274">
        <v>-39.1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3" t="s">
        <v>488</v>
      </c>
      <c r="AL12" s="1134"/>
      <c r="AM12" s="1134"/>
      <c r="AN12" s="1135"/>
      <c r="AO12" s="272" t="s">
        <v>489</v>
      </c>
      <c r="AP12" s="272" t="s">
        <v>489</v>
      </c>
      <c r="AQ12" s="273">
        <v>18</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3" t="s">
        <v>490</v>
      </c>
      <c r="AL13" s="1134"/>
      <c r="AM13" s="1134"/>
      <c r="AN13" s="1135"/>
      <c r="AO13" s="272">
        <v>138670</v>
      </c>
      <c r="AP13" s="272">
        <v>3215</v>
      </c>
      <c r="AQ13" s="273">
        <v>3890</v>
      </c>
      <c r="AR13" s="274">
        <v>-17.399999999999999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3" t="s">
        <v>491</v>
      </c>
      <c r="AL14" s="1134"/>
      <c r="AM14" s="1134"/>
      <c r="AN14" s="1135"/>
      <c r="AO14" s="272">
        <v>72630</v>
      </c>
      <c r="AP14" s="272">
        <v>1684</v>
      </c>
      <c r="AQ14" s="273">
        <v>1837</v>
      </c>
      <c r="AR14" s="274">
        <v>-8.3000000000000007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6" t="s">
        <v>492</v>
      </c>
      <c r="AL15" s="1137"/>
      <c r="AM15" s="1137"/>
      <c r="AN15" s="1138"/>
      <c r="AO15" s="272">
        <v>-194992</v>
      </c>
      <c r="AP15" s="272">
        <v>-4520</v>
      </c>
      <c r="AQ15" s="273">
        <v>-6318</v>
      </c>
      <c r="AR15" s="274">
        <v>-28.5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6" t="s">
        <v>177</v>
      </c>
      <c r="AL16" s="1137"/>
      <c r="AM16" s="1137"/>
      <c r="AN16" s="1138"/>
      <c r="AO16" s="272">
        <v>3520841</v>
      </c>
      <c r="AP16" s="272">
        <v>81620</v>
      </c>
      <c r="AQ16" s="273">
        <v>112262</v>
      </c>
      <c r="AR16" s="274">
        <v>-27.3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9" t="s">
        <v>497</v>
      </c>
      <c r="AL21" s="1140"/>
      <c r="AM21" s="1140"/>
      <c r="AN21" s="1141"/>
      <c r="AO21" s="285">
        <v>6.91</v>
      </c>
      <c r="AP21" s="286">
        <v>9.26</v>
      </c>
      <c r="AQ21" s="287">
        <v>-2.35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9" t="s">
        <v>498</v>
      </c>
      <c r="AL22" s="1140"/>
      <c r="AM22" s="1140"/>
      <c r="AN22" s="1141"/>
      <c r="AO22" s="290">
        <v>96.2</v>
      </c>
      <c r="AP22" s="291">
        <v>97.3</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2" t="s">
        <v>499</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1"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2"/>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502</v>
      </c>
      <c r="AL32" s="1124"/>
      <c r="AM32" s="1124"/>
      <c r="AN32" s="1125"/>
      <c r="AO32" s="300">
        <v>1215645</v>
      </c>
      <c r="AP32" s="300">
        <v>28181</v>
      </c>
      <c r="AQ32" s="301">
        <v>60713</v>
      </c>
      <c r="AR32" s="302">
        <v>-53.6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503</v>
      </c>
      <c r="AL33" s="1124"/>
      <c r="AM33" s="1124"/>
      <c r="AN33" s="1125"/>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504</v>
      </c>
      <c r="AL34" s="1124"/>
      <c r="AM34" s="1124"/>
      <c r="AN34" s="1125"/>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505</v>
      </c>
      <c r="AL35" s="1124"/>
      <c r="AM35" s="1124"/>
      <c r="AN35" s="1125"/>
      <c r="AO35" s="300">
        <v>139247</v>
      </c>
      <c r="AP35" s="300">
        <v>3228</v>
      </c>
      <c r="AQ35" s="301">
        <v>14168</v>
      </c>
      <c r="AR35" s="302">
        <v>-77.2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506</v>
      </c>
      <c r="AL36" s="1124"/>
      <c r="AM36" s="1124"/>
      <c r="AN36" s="1125"/>
      <c r="AO36" s="300">
        <v>80451</v>
      </c>
      <c r="AP36" s="300">
        <v>1865</v>
      </c>
      <c r="AQ36" s="301">
        <v>2586</v>
      </c>
      <c r="AR36" s="302">
        <v>-27.9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507</v>
      </c>
      <c r="AL37" s="1124"/>
      <c r="AM37" s="1124"/>
      <c r="AN37" s="1125"/>
      <c r="AO37" s="300" t="s">
        <v>489</v>
      </c>
      <c r="AP37" s="300" t="s">
        <v>489</v>
      </c>
      <c r="AQ37" s="301">
        <v>189</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508</v>
      </c>
      <c r="AL38" s="1127"/>
      <c r="AM38" s="1127"/>
      <c r="AN38" s="1128"/>
      <c r="AO38" s="303" t="s">
        <v>489</v>
      </c>
      <c r="AP38" s="303" t="s">
        <v>489</v>
      </c>
      <c r="AQ38" s="304">
        <v>8</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509</v>
      </c>
      <c r="AL39" s="1127"/>
      <c r="AM39" s="1127"/>
      <c r="AN39" s="1128"/>
      <c r="AO39" s="300">
        <v>-285659</v>
      </c>
      <c r="AP39" s="300">
        <v>-6622</v>
      </c>
      <c r="AQ39" s="301">
        <v>-5399</v>
      </c>
      <c r="AR39" s="302">
        <v>22.7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510</v>
      </c>
      <c r="AL40" s="1124"/>
      <c r="AM40" s="1124"/>
      <c r="AN40" s="1125"/>
      <c r="AO40" s="300">
        <v>-1030268</v>
      </c>
      <c r="AP40" s="300">
        <v>-23884</v>
      </c>
      <c r="AQ40" s="301">
        <v>-49527</v>
      </c>
      <c r="AR40" s="302">
        <v>-51.8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287</v>
      </c>
      <c r="AL41" s="1130"/>
      <c r="AM41" s="1130"/>
      <c r="AN41" s="1131"/>
      <c r="AO41" s="300">
        <v>119416</v>
      </c>
      <c r="AP41" s="300">
        <v>2768</v>
      </c>
      <c r="AQ41" s="301">
        <v>22738</v>
      </c>
      <c r="AR41" s="302">
        <v>-87.8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6" t="s">
        <v>480</v>
      </c>
      <c r="AN49" s="1118" t="s">
        <v>513</v>
      </c>
      <c r="AO49" s="1119"/>
      <c r="AP49" s="1119"/>
      <c r="AQ49" s="1119"/>
      <c r="AR49" s="112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7"/>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3348678</v>
      </c>
      <c r="AN51" s="322">
        <v>76250</v>
      </c>
      <c r="AO51" s="323">
        <v>27.8</v>
      </c>
      <c r="AP51" s="324">
        <v>84962</v>
      </c>
      <c r="AQ51" s="325">
        <v>7.2</v>
      </c>
      <c r="AR51" s="326">
        <v>20.6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1113172</v>
      </c>
      <c r="AN52" s="330">
        <v>25347</v>
      </c>
      <c r="AO52" s="331">
        <v>-20.2</v>
      </c>
      <c r="AP52" s="332">
        <v>42793</v>
      </c>
      <c r="AQ52" s="333">
        <v>2.2000000000000002</v>
      </c>
      <c r="AR52" s="334">
        <v>-22.4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1921117</v>
      </c>
      <c r="AN53" s="322">
        <v>43783</v>
      </c>
      <c r="AO53" s="323">
        <v>-42.6</v>
      </c>
      <c r="AP53" s="324">
        <v>71279</v>
      </c>
      <c r="AQ53" s="325">
        <v>-16.100000000000001</v>
      </c>
      <c r="AR53" s="326">
        <v>-26.5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1073452</v>
      </c>
      <c r="AN54" s="330">
        <v>24464</v>
      </c>
      <c r="AO54" s="331">
        <v>-3.5</v>
      </c>
      <c r="AP54" s="332">
        <v>36731</v>
      </c>
      <c r="AQ54" s="333">
        <v>-14.2</v>
      </c>
      <c r="AR54" s="334">
        <v>10.7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1798951</v>
      </c>
      <c r="AN55" s="322">
        <v>41207</v>
      </c>
      <c r="AO55" s="323">
        <v>-5.9</v>
      </c>
      <c r="AP55" s="324">
        <v>74994</v>
      </c>
      <c r="AQ55" s="325">
        <v>5.2</v>
      </c>
      <c r="AR55" s="326">
        <v>-11.1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1192573</v>
      </c>
      <c r="AN56" s="330">
        <v>27318</v>
      </c>
      <c r="AO56" s="331">
        <v>11.7</v>
      </c>
      <c r="AP56" s="332">
        <v>36188</v>
      </c>
      <c r="AQ56" s="333">
        <v>-1.5</v>
      </c>
      <c r="AR56" s="334">
        <v>13.2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1168983</v>
      </c>
      <c r="AN57" s="322">
        <v>26905</v>
      </c>
      <c r="AO57" s="323">
        <v>-34.700000000000003</v>
      </c>
      <c r="AP57" s="324">
        <v>71849</v>
      </c>
      <c r="AQ57" s="325">
        <v>-4.2</v>
      </c>
      <c r="AR57" s="326">
        <v>-30.5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665687</v>
      </c>
      <c r="AN58" s="330">
        <v>15321</v>
      </c>
      <c r="AO58" s="331">
        <v>-43.9</v>
      </c>
      <c r="AP58" s="332">
        <v>36144</v>
      </c>
      <c r="AQ58" s="333">
        <v>-0.1</v>
      </c>
      <c r="AR58" s="334">
        <v>-43.8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1807170</v>
      </c>
      <c r="AN59" s="322">
        <v>41894</v>
      </c>
      <c r="AO59" s="323">
        <v>55.7</v>
      </c>
      <c r="AP59" s="324">
        <v>82962</v>
      </c>
      <c r="AQ59" s="325">
        <v>15.5</v>
      </c>
      <c r="AR59" s="326">
        <v>40.200000000000003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700188</v>
      </c>
      <c r="AN60" s="330">
        <v>16232</v>
      </c>
      <c r="AO60" s="331">
        <v>5.9</v>
      </c>
      <c r="AP60" s="332">
        <v>42835</v>
      </c>
      <c r="AQ60" s="333">
        <v>18.5</v>
      </c>
      <c r="AR60" s="334">
        <v>-12.6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2008980</v>
      </c>
      <c r="AN61" s="337">
        <v>46008</v>
      </c>
      <c r="AO61" s="338">
        <v>0.1</v>
      </c>
      <c r="AP61" s="339">
        <v>77209</v>
      </c>
      <c r="AQ61" s="340">
        <v>1.5</v>
      </c>
      <c r="AR61" s="326">
        <v>-1.4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949014</v>
      </c>
      <c r="AN62" s="330">
        <v>21736</v>
      </c>
      <c r="AO62" s="331">
        <v>-10</v>
      </c>
      <c r="AP62" s="332">
        <v>38938</v>
      </c>
      <c r="AQ62" s="333">
        <v>1</v>
      </c>
      <c r="AR62" s="334">
        <v>-11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wbVe6+XTeMAlvMDl4olXSZATvnlkldZXdO0+NqDUN0OqiawlIaxp1DLvME+RstyNbnMqLzBtAVFicfCweWMCDQ==" saltValue="EUCs1N/D+fW66OAUZ14P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7bIuqbpnDSODTXpRaFy7H3Uk62fJDSKqDVHmSOZ1CThWPrNQoHcEzZHgNLFeLE84i5fSKS6po2JU3g8eTlxmlg==" saltValue="B29rPzQUg+eW9bPlmlws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DJbGNVRj3gDu9jqurpioXa9TlJT3+HtOVgdLEYHebJmqAyVd5AKquCPwCy3uG+rNtjOvyDTiopm/zJhNKxR/ww==" saltValue="W9SSxrFYSZI8jHEVF0r86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2" t="s">
        <v>3</v>
      </c>
      <c r="D47" s="1142"/>
      <c r="E47" s="1143"/>
      <c r="F47" s="11">
        <v>41.96</v>
      </c>
      <c r="G47" s="12">
        <v>36.94</v>
      </c>
      <c r="H47" s="12">
        <v>41.72</v>
      </c>
      <c r="I47" s="12">
        <v>37.270000000000003</v>
      </c>
      <c r="J47" s="13">
        <v>34.54</v>
      </c>
    </row>
    <row r="48" spans="2:10" ht="57.75" customHeight="1" x14ac:dyDescent="0.15">
      <c r="B48" s="14"/>
      <c r="C48" s="1144" t="s">
        <v>4</v>
      </c>
      <c r="D48" s="1144"/>
      <c r="E48" s="1145"/>
      <c r="F48" s="15">
        <v>15.61</v>
      </c>
      <c r="G48" s="16">
        <v>13.89</v>
      </c>
      <c r="H48" s="16">
        <v>13.58</v>
      </c>
      <c r="I48" s="16">
        <v>10.54</v>
      </c>
      <c r="J48" s="17">
        <v>10.79</v>
      </c>
    </row>
    <row r="49" spans="2:10" ht="57.75" customHeight="1" thickBot="1" x14ac:dyDescent="0.2">
      <c r="B49" s="18"/>
      <c r="C49" s="1146" t="s">
        <v>5</v>
      </c>
      <c r="D49" s="1146"/>
      <c r="E49" s="1147"/>
      <c r="F49" s="19" t="s">
        <v>532</v>
      </c>
      <c r="G49" s="20" t="s">
        <v>533</v>
      </c>
      <c r="H49" s="20" t="s">
        <v>534</v>
      </c>
      <c r="I49" s="20" t="s">
        <v>535</v>
      </c>
      <c r="J49" s="21" t="s">
        <v>536</v>
      </c>
    </row>
    <row r="50" spans="2:10" x14ac:dyDescent="0.15"/>
  </sheetData>
  <sheetProtection algorithmName="SHA-512" hashValue="z2swg7p2ehuHzZIuzOS2aswEetBBrXR7FdURFslnR27/0+THG37lha1mVBmTMsXf4lzPsaOrdapVq4sKgXXhaw==" saltValue="HBR3z49Tl4IsuQjzwb+Y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戸羽　尚也</cp:lastModifiedBy>
  <dcterms:created xsi:type="dcterms:W3CDTF">2026-02-23T04:36:19Z</dcterms:created>
  <dcterms:modified xsi:type="dcterms:W3CDTF">2026-03-13T04:49:01Z</dcterms:modified>
  <cp:category/>
</cp:coreProperties>
</file>