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1\SectionData$\0900 全庁共用\★Ｈ30　教育委員会4課共通予定表★\指定管理関係（体育施設等）\H30.9.21 募集説明会関係\各企業からの質問書・回答\"/>
    </mc:Choice>
  </mc:AlternateContent>
  <bookViews>
    <workbookView xWindow="0" yWindow="0" windowWidth="20490" windowHeight="7710"/>
  </bookViews>
  <sheets>
    <sheet name="施設合計総括" sheetId="1" r:id="rId1"/>
    <sheet name="総合体育館" sheetId="4" r:id="rId2"/>
    <sheet name="体育センター" sheetId="5" r:id="rId3"/>
    <sheet name="陸上競技場" sheetId="6" r:id="rId4"/>
    <sheet name="体育施設（野球場・テニス）" sheetId="7" r:id="rId5"/>
    <sheet name="体育施設（阿武隈・鍛冶スポ）" sheetId="3" r:id="rId6"/>
    <sheet name="体育施設（少年スポ・多目的）" sheetId="9" r:id="rId7"/>
    <sheet name="体育施設（矢野目）" sheetId="11" r:id="rId8"/>
  </sheets>
  <definedNames>
    <definedName name="_xlnm.Print_Titles" localSheetId="0">施設合計総括!$28:$28</definedName>
    <definedName name="_xlnm.Print_Titles" localSheetId="1">総合体育館!$13:$13</definedName>
    <definedName name="_xlnm.Print_Titles" localSheetId="2">体育センター!$13:$13</definedName>
    <definedName name="_xlnm.Print_Titles" localSheetId="4">'体育施設（野球場・テニス）'!$10:$10</definedName>
    <definedName name="_xlnm.Print_Titles" localSheetId="3">陸上競技場!$13:$13</definedName>
  </definedNames>
  <calcPr calcId="152511"/>
</workbook>
</file>

<file path=xl/calcChain.xml><?xml version="1.0" encoding="utf-8"?>
<calcChain xmlns="http://schemas.openxmlformats.org/spreadsheetml/2006/main">
  <c r="F32" i="7" l="1"/>
  <c r="E32" i="7"/>
  <c r="D32" i="7"/>
  <c r="F25" i="3" l="1"/>
  <c r="E25" i="3"/>
  <c r="D20" i="6"/>
  <c r="D31" i="5"/>
  <c r="E31" i="5"/>
  <c r="F31" i="5"/>
  <c r="F29" i="4"/>
  <c r="E29" i="4" l="1"/>
  <c r="F42" i="9" l="1"/>
  <c r="F37" i="9"/>
  <c r="E37" i="9"/>
  <c r="D37" i="9"/>
  <c r="F33" i="9"/>
  <c r="E33" i="9"/>
  <c r="E42" i="9" s="1"/>
  <c r="D33" i="9"/>
  <c r="D42" i="9" s="1"/>
  <c r="F25" i="9"/>
  <c r="F24" i="9" s="1"/>
  <c r="F27" i="9" s="1"/>
  <c r="E25" i="9"/>
  <c r="D25" i="9"/>
  <c r="D24" i="9" s="1"/>
  <c r="D27" i="9" s="1"/>
  <c r="E24" i="9"/>
  <c r="E27" i="9" s="1"/>
  <c r="F44" i="3" l="1"/>
  <c r="E44" i="3"/>
  <c r="D44" i="3"/>
  <c r="F41" i="3"/>
  <c r="E41" i="3"/>
  <c r="D41" i="3"/>
  <c r="F38" i="3"/>
  <c r="F48" i="3" s="1"/>
  <c r="E38" i="3"/>
  <c r="E48" i="3" s="1"/>
  <c r="D38" i="3"/>
  <c r="D48" i="3" s="1"/>
  <c r="F31" i="3"/>
  <c r="F30" i="3" s="1"/>
  <c r="F33" i="3" s="1"/>
  <c r="E31" i="3"/>
  <c r="D31" i="3"/>
  <c r="E30" i="3"/>
  <c r="E33" i="3" s="1"/>
  <c r="D30" i="3"/>
  <c r="D33" i="3" s="1"/>
  <c r="F36" i="7"/>
  <c r="E36" i="7"/>
  <c r="D36" i="7"/>
  <c r="E39" i="7"/>
  <c r="F24" i="7"/>
  <c r="F23" i="7" s="1"/>
  <c r="F26" i="7" s="1"/>
  <c r="E24" i="7"/>
  <c r="E23" i="7" s="1"/>
  <c r="E26" i="7" s="1"/>
  <c r="D24" i="7"/>
  <c r="D23" i="7" s="1"/>
  <c r="D26" i="7" s="1"/>
  <c r="F39" i="7" l="1"/>
  <c r="D39" i="7"/>
  <c r="F12" i="11"/>
  <c r="E12" i="11"/>
  <c r="D12" i="11"/>
  <c r="F19" i="9"/>
  <c r="E19" i="9"/>
  <c r="D19" i="9"/>
  <c r="F11" i="9"/>
  <c r="E11" i="9"/>
  <c r="D11" i="9"/>
  <c r="D25" i="3"/>
  <c r="F35" i="6" l="1"/>
  <c r="E35" i="6"/>
  <c r="D35" i="6"/>
  <c r="F32" i="6"/>
  <c r="E32" i="6"/>
  <c r="D32" i="6"/>
  <c r="F20" i="6"/>
  <c r="E20" i="6"/>
  <c r="F21" i="5"/>
  <c r="E21" i="5"/>
  <c r="D21" i="5"/>
  <c r="F5" i="11"/>
  <c r="F4" i="11" s="1"/>
  <c r="F7" i="11" s="1"/>
  <c r="E5" i="11"/>
  <c r="E4" i="11" s="1"/>
  <c r="E7" i="11" s="1"/>
  <c r="D5" i="11"/>
  <c r="D4" i="11" s="1"/>
  <c r="D7" i="11" s="1"/>
  <c r="F15" i="9" l="1"/>
  <c r="E15" i="9"/>
  <c r="D15" i="9"/>
  <c r="F5" i="9"/>
  <c r="F4" i="9" s="1"/>
  <c r="F7" i="9" s="1"/>
  <c r="E5" i="9"/>
  <c r="E4" i="9" s="1"/>
  <c r="E7" i="9" s="1"/>
  <c r="D5" i="9"/>
  <c r="D4" i="9" s="1"/>
  <c r="D7" i="9" s="1"/>
  <c r="F18" i="3"/>
  <c r="E18" i="3"/>
  <c r="D18" i="3"/>
  <c r="F15" i="3"/>
  <c r="E15" i="3"/>
  <c r="D15" i="3"/>
  <c r="F12" i="3"/>
  <c r="E12" i="3"/>
  <c r="D12" i="3"/>
  <c r="F5" i="3"/>
  <c r="F4" i="3" s="1"/>
  <c r="F7" i="3" s="1"/>
  <c r="E5" i="3"/>
  <c r="E4" i="3" s="1"/>
  <c r="E7" i="3" s="1"/>
  <c r="D5" i="3"/>
  <c r="D4" i="3" s="1"/>
  <c r="D7" i="3" s="1"/>
  <c r="E14" i="7"/>
  <c r="E18" i="7" s="1"/>
  <c r="D14" i="7"/>
  <c r="D18" i="7" s="1"/>
  <c r="F14" i="7" l="1"/>
  <c r="F18" i="7" s="1"/>
  <c r="F5" i="7"/>
  <c r="F4" i="7" s="1"/>
  <c r="F7" i="7" s="1"/>
  <c r="E5" i="7"/>
  <c r="E4" i="7" s="1"/>
  <c r="E7" i="7" s="1"/>
  <c r="D5" i="7"/>
  <c r="D4" i="7" s="1"/>
  <c r="D7" i="7" s="1"/>
  <c r="F23" i="6"/>
  <c r="E23" i="6"/>
  <c r="D23" i="6"/>
  <c r="F16" i="6"/>
  <c r="E16" i="6"/>
  <c r="D16" i="6"/>
  <c r="F8" i="6"/>
  <c r="F7" i="6" s="1"/>
  <c r="E8" i="6"/>
  <c r="E7" i="6" s="1"/>
  <c r="D8" i="6"/>
  <c r="D7" i="6" s="1"/>
  <c r="F5" i="6"/>
  <c r="F4" i="6" s="1"/>
  <c r="E5" i="6"/>
  <c r="E4" i="6" s="1"/>
  <c r="D5" i="6"/>
  <c r="D4" i="6" s="1"/>
  <c r="F24" i="5"/>
  <c r="E24" i="5"/>
  <c r="E10" i="6" l="1"/>
  <c r="F10" i="6"/>
  <c r="D10" i="6"/>
  <c r="D24" i="5"/>
  <c r="F17" i="5"/>
  <c r="F35" i="5" s="1"/>
  <c r="E17" i="5"/>
  <c r="E35" i="5" s="1"/>
  <c r="D17" i="5"/>
  <c r="F8" i="5"/>
  <c r="F7" i="5" s="1"/>
  <c r="E8" i="5"/>
  <c r="E7" i="5" s="1"/>
  <c r="D8" i="5"/>
  <c r="D7" i="5" s="1"/>
  <c r="F5" i="5"/>
  <c r="F4" i="5" s="1"/>
  <c r="E5" i="5"/>
  <c r="E4" i="5" s="1"/>
  <c r="D5" i="5"/>
  <c r="D4" i="5" s="1"/>
  <c r="D35" i="5" l="1"/>
  <c r="E10" i="5"/>
  <c r="F10" i="5"/>
  <c r="D10" i="5"/>
  <c r="E23" i="4" l="1"/>
  <c r="E4" i="4"/>
  <c r="D4" i="4"/>
  <c r="F5" i="4"/>
  <c r="F4" i="4" s="1"/>
  <c r="E5" i="4"/>
  <c r="D5" i="4"/>
  <c r="D29" i="4"/>
  <c r="F26" i="4" l="1"/>
  <c r="E26" i="4"/>
  <c r="D26" i="4"/>
  <c r="F23" i="4"/>
  <c r="D23" i="4"/>
  <c r="F8" i="4"/>
  <c r="F7" i="4" s="1"/>
  <c r="E8" i="4"/>
  <c r="E7" i="4" s="1"/>
  <c r="D8" i="4"/>
  <c r="D7" i="4" s="1"/>
  <c r="E19" i="4" l="1"/>
  <c r="F10" i="4"/>
  <c r="F19" i="4"/>
  <c r="D41" i="4"/>
  <c r="E41" i="4"/>
  <c r="E10" i="4"/>
  <c r="D19" i="4"/>
  <c r="F41" i="4"/>
  <c r="D10" i="4"/>
  <c r="F47" i="1"/>
  <c r="F127" i="1"/>
  <c r="D127" i="1"/>
  <c r="F29" i="1"/>
  <c r="E29" i="1"/>
  <c r="D29" i="1"/>
  <c r="D48" i="4" l="1"/>
  <c r="F48" i="4"/>
  <c r="E48" i="4"/>
  <c r="F25" i="1"/>
  <c r="E25" i="1"/>
  <c r="D25" i="1"/>
  <c r="F123" i="1"/>
  <c r="E123" i="1"/>
  <c r="D123" i="1"/>
  <c r="F112" i="1"/>
  <c r="E112" i="1"/>
  <c r="D112" i="1"/>
  <c r="F117" i="1"/>
  <c r="E117" i="1"/>
  <c r="D117" i="1"/>
  <c r="F118" i="1"/>
  <c r="E118" i="1"/>
  <c r="D118" i="1"/>
  <c r="F107" i="1"/>
  <c r="E107" i="1"/>
  <c r="D107" i="1"/>
  <c r="F104" i="1"/>
  <c r="E104" i="1"/>
  <c r="D104" i="1"/>
  <c r="F101" i="1"/>
  <c r="F100" i="1" s="1"/>
  <c r="E101" i="1"/>
  <c r="E100" i="1" s="1"/>
  <c r="D101" i="1"/>
  <c r="D100" i="1" s="1"/>
  <c r="F95" i="1" l="1"/>
  <c r="E95" i="1"/>
  <c r="D95" i="1"/>
  <c r="F88" i="1" l="1"/>
  <c r="E88" i="1"/>
  <c r="D88" i="1"/>
  <c r="F83" i="1"/>
  <c r="F85" i="1"/>
  <c r="E85" i="1"/>
  <c r="E83" i="1" s="1"/>
  <c r="D85" i="1"/>
  <c r="D83" i="1" s="1"/>
  <c r="F78" i="1"/>
  <c r="F77" i="1" s="1"/>
  <c r="E78" i="1"/>
  <c r="E77" i="1" s="1"/>
  <c r="D78" i="1"/>
  <c r="D77" i="1" s="1"/>
  <c r="F71" i="1" l="1"/>
  <c r="E71" i="1"/>
  <c r="D71" i="1"/>
  <c r="E66" i="1"/>
  <c r="D66" i="1"/>
  <c r="E61" i="1"/>
  <c r="D61" i="1"/>
  <c r="F66" i="1"/>
  <c r="F61" i="1"/>
  <c r="F54" i="1"/>
  <c r="E54" i="1"/>
  <c r="D54" i="1"/>
  <c r="D47" i="1"/>
  <c r="E47" i="1"/>
  <c r="F41" i="1"/>
  <c r="D60" i="1" l="1"/>
  <c r="E60" i="1"/>
  <c r="F60" i="1"/>
  <c r="E41" i="1"/>
  <c r="D41" i="1"/>
  <c r="F37" i="1"/>
  <c r="E37" i="1"/>
  <c r="D37" i="1"/>
  <c r="F34" i="1"/>
  <c r="E34" i="1"/>
  <c r="E127" i="1" s="1"/>
  <c r="D34" i="1"/>
  <c r="F18" i="1" l="1"/>
  <c r="E18" i="1"/>
  <c r="D18" i="1"/>
  <c r="F16" i="1"/>
  <c r="E16" i="1"/>
  <c r="D16" i="1"/>
  <c r="F8" i="1"/>
  <c r="E8" i="1"/>
  <c r="D8" i="1"/>
  <c r="F5" i="1"/>
  <c r="E5" i="1"/>
  <c r="D5" i="1"/>
  <c r="D15" i="1" l="1"/>
  <c r="D4" i="1"/>
  <c r="F15" i="1"/>
  <c r="E15" i="1"/>
  <c r="F4" i="1"/>
  <c r="E4" i="1"/>
</calcChain>
</file>

<file path=xl/sharedStrings.xml><?xml version="1.0" encoding="utf-8"?>
<sst xmlns="http://schemas.openxmlformats.org/spreadsheetml/2006/main" count="551" uniqueCount="183">
  <si>
    <t>利用料金</t>
    <rPh sb="0" eb="2">
      <t>リヨウ</t>
    </rPh>
    <rPh sb="2" eb="4">
      <t>リョウキン</t>
    </rPh>
    <phoneticPr fontId="2"/>
  </si>
  <si>
    <t>利用料金A</t>
    <rPh sb="0" eb="2">
      <t>リヨウ</t>
    </rPh>
    <rPh sb="2" eb="4">
      <t>リョウキン</t>
    </rPh>
    <phoneticPr fontId="2"/>
  </si>
  <si>
    <t>平成２７年度</t>
    <rPh sb="0" eb="2">
      <t>ヘイセイ</t>
    </rPh>
    <rPh sb="4" eb="6">
      <t>ネンド</t>
    </rPh>
    <phoneticPr fontId="2"/>
  </si>
  <si>
    <t>野球場</t>
    <rPh sb="0" eb="3">
      <t>ヤキュウジョウ</t>
    </rPh>
    <phoneticPr fontId="2"/>
  </si>
  <si>
    <t>テニスコートA・B</t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</si>
  <si>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</si>
  <si>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</si>
  <si>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備考</t>
    <rPh sb="0" eb="2">
      <t>ビコウ</t>
    </rPh>
    <phoneticPr fontId="2"/>
  </si>
  <si>
    <t>利用料金B</t>
    <rPh sb="0" eb="2">
      <t>リヨウ</t>
    </rPh>
    <rPh sb="2" eb="4">
      <t>リョウキン</t>
    </rPh>
    <phoneticPr fontId="2"/>
  </si>
  <si>
    <t>総合体育館</t>
    <rPh sb="0" eb="2">
      <t>ソウゴウ</t>
    </rPh>
    <rPh sb="2" eb="5">
      <t>タイイクカン</t>
    </rPh>
    <phoneticPr fontId="2"/>
  </si>
  <si>
    <t>陸上競技場</t>
    <rPh sb="0" eb="2">
      <t>リクジョウ</t>
    </rPh>
    <rPh sb="2" eb="5">
      <t>キョウギジョウ</t>
    </rPh>
    <phoneticPr fontId="2"/>
  </si>
  <si>
    <t>市民体育センター</t>
    <rPh sb="0" eb="2">
      <t>シミン</t>
    </rPh>
    <rPh sb="2" eb="4">
      <t>タイイク</t>
    </rPh>
    <phoneticPr fontId="2"/>
  </si>
  <si>
    <t>阿武隈グランド</t>
    <rPh sb="0" eb="3">
      <t>アブクマ</t>
    </rPh>
    <phoneticPr fontId="2"/>
  </si>
  <si>
    <t>テニスコートC・D</t>
    <phoneticPr fontId="2"/>
  </si>
  <si>
    <t>行政財産</t>
    <rPh sb="0" eb="2">
      <t>ギョウセイ</t>
    </rPh>
    <rPh sb="2" eb="4">
      <t>ザイサン</t>
    </rPh>
    <phoneticPr fontId="2"/>
  </si>
  <si>
    <t>物品置場、自販機電気料金</t>
    <rPh sb="0" eb="2">
      <t>ブッピン</t>
    </rPh>
    <rPh sb="2" eb="3">
      <t>オ</t>
    </rPh>
    <rPh sb="3" eb="4">
      <t>バ</t>
    </rPh>
    <rPh sb="5" eb="8">
      <t>ジハンキ</t>
    </rPh>
    <rPh sb="8" eb="10">
      <t>デンキ</t>
    </rPh>
    <rPh sb="10" eb="11">
      <t>リョウ</t>
    </rPh>
    <rPh sb="11" eb="12">
      <t>キン</t>
    </rPh>
    <phoneticPr fontId="2"/>
  </si>
  <si>
    <t>多目的グランド</t>
    <rPh sb="0" eb="3">
      <t>タモクテキ</t>
    </rPh>
    <phoneticPr fontId="2"/>
  </si>
  <si>
    <t>H28に過年度分含む。</t>
    <rPh sb="4" eb="7">
      <t>カネンド</t>
    </rPh>
    <rPh sb="7" eb="8">
      <t>ブン</t>
    </rPh>
    <rPh sb="8" eb="9">
      <t>フク</t>
    </rPh>
    <phoneticPr fontId="2"/>
  </si>
  <si>
    <t>項目</t>
    <rPh sb="0" eb="2">
      <t>コウモク</t>
    </rPh>
    <phoneticPr fontId="2"/>
  </si>
  <si>
    <t>その他収入</t>
    <rPh sb="2" eb="3">
      <t>タ</t>
    </rPh>
    <rPh sb="3" eb="5">
      <t>シュウニュウ</t>
    </rPh>
    <phoneticPr fontId="2"/>
  </si>
  <si>
    <t>その他収入A</t>
    <rPh sb="2" eb="3">
      <t>タ</t>
    </rPh>
    <rPh sb="3" eb="5">
      <t>シュウニュウ</t>
    </rPh>
    <phoneticPr fontId="2"/>
  </si>
  <si>
    <t>その他収入B</t>
    <rPh sb="2" eb="3">
      <t>タ</t>
    </rPh>
    <rPh sb="3" eb="5">
      <t>シュウニュウ</t>
    </rPh>
    <phoneticPr fontId="2"/>
  </si>
  <si>
    <t>県委託金</t>
    <rPh sb="0" eb="1">
      <t>ケン</t>
    </rPh>
    <rPh sb="1" eb="3">
      <t>イタク</t>
    </rPh>
    <rPh sb="3" eb="4">
      <t>キン</t>
    </rPh>
    <phoneticPr fontId="2"/>
  </si>
  <si>
    <t>雇用保険料</t>
    <rPh sb="0" eb="2">
      <t>コヨウ</t>
    </rPh>
    <rPh sb="2" eb="5">
      <t>ホケンリョウ</t>
    </rPh>
    <phoneticPr fontId="2"/>
  </si>
  <si>
    <t>コピー使用料</t>
    <rPh sb="3" eb="6">
      <t>シヨウリョウ</t>
    </rPh>
    <phoneticPr fontId="2"/>
  </si>
  <si>
    <t>小学校屋体利用料</t>
    <rPh sb="0" eb="3">
      <t>ショウガッコウ</t>
    </rPh>
    <rPh sb="3" eb="5">
      <t>オクタイ</t>
    </rPh>
    <rPh sb="5" eb="8">
      <t>リヨウリョウ</t>
    </rPh>
    <phoneticPr fontId="2"/>
  </si>
  <si>
    <t>中学校屋体利用料</t>
    <rPh sb="0" eb="3">
      <t>チュウガッコウ</t>
    </rPh>
    <rPh sb="3" eb="5">
      <t>オクタイ</t>
    </rPh>
    <rPh sb="5" eb="8">
      <t>リヨウリョウ</t>
    </rPh>
    <phoneticPr fontId="2"/>
  </si>
  <si>
    <t>その他</t>
    <rPh sb="2" eb="3">
      <t>タ</t>
    </rPh>
    <phoneticPr fontId="2"/>
  </si>
  <si>
    <t>公衆電話使用料</t>
    <rPh sb="0" eb="2">
      <t>コウシュウ</t>
    </rPh>
    <rPh sb="2" eb="4">
      <t>デンワ</t>
    </rPh>
    <rPh sb="4" eb="7">
      <t>シヨウリョウ</t>
    </rPh>
    <phoneticPr fontId="2"/>
  </si>
  <si>
    <t>収入合計</t>
    <rPh sb="0" eb="2">
      <t>シュウニュウ</t>
    </rPh>
    <rPh sb="2" eb="4">
      <t>ゴウケイ</t>
    </rPh>
    <phoneticPr fontId="2"/>
  </si>
  <si>
    <t>【参考資料】</t>
    <rPh sb="1" eb="3">
      <t>サンコウ</t>
    </rPh>
    <rPh sb="3" eb="5">
      <t>シリョウ</t>
    </rPh>
    <phoneticPr fontId="2"/>
  </si>
  <si>
    <t>過去３ヵ年の施設運営経費の決算状況</t>
    <rPh sb="0" eb="2">
      <t>カコ</t>
    </rPh>
    <rPh sb="4" eb="5">
      <t>ネン</t>
    </rPh>
    <rPh sb="6" eb="8">
      <t>シセツ</t>
    </rPh>
    <rPh sb="8" eb="10">
      <t>ウンエイ</t>
    </rPh>
    <rPh sb="10" eb="12">
      <t>ケイヒ</t>
    </rPh>
    <rPh sb="13" eb="15">
      <t>ケッサン</t>
    </rPh>
    <rPh sb="15" eb="17">
      <t>ジョウキョウ</t>
    </rPh>
    <phoneticPr fontId="2"/>
  </si>
  <si>
    <t>（単位：円）</t>
    <rPh sb="1" eb="3">
      <t>タンイ</t>
    </rPh>
    <rPh sb="4" eb="5">
      <t>エン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</si>
  <si>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</si>
  <si>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</si>
  <si>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給与費・法定福利費等</t>
    <rPh sb="0" eb="2">
      <t>キュウヨ</t>
    </rPh>
    <rPh sb="2" eb="3">
      <t>ヒ</t>
    </rPh>
    <rPh sb="4" eb="6">
      <t>ホウテイ</t>
    </rPh>
    <rPh sb="6" eb="8">
      <t>フクリ</t>
    </rPh>
    <rPh sb="8" eb="9">
      <t>ヒ</t>
    </rPh>
    <rPh sb="9" eb="10">
      <t>トウ</t>
    </rPh>
    <phoneticPr fontId="2"/>
  </si>
  <si>
    <t>役職A</t>
    <rPh sb="0" eb="2">
      <t>ヤクショク</t>
    </rPh>
    <phoneticPr fontId="2"/>
  </si>
  <si>
    <t>事務B</t>
    <rPh sb="0" eb="2">
      <t>ジム</t>
    </rPh>
    <phoneticPr fontId="2"/>
  </si>
  <si>
    <t>委託雇用金額</t>
    <rPh sb="0" eb="2">
      <t>イタク</t>
    </rPh>
    <rPh sb="2" eb="4">
      <t>コヨウ</t>
    </rPh>
    <rPh sb="4" eb="6">
      <t>キンガク</t>
    </rPh>
    <phoneticPr fontId="2"/>
  </si>
  <si>
    <t>嘱託職員賃金</t>
    <rPh sb="0" eb="2">
      <t>ショクタク</t>
    </rPh>
    <rPh sb="2" eb="4">
      <t>ショクイン</t>
    </rPh>
    <rPh sb="4" eb="6">
      <t>チンギン</t>
    </rPh>
    <phoneticPr fontId="2"/>
  </si>
  <si>
    <t>事務A</t>
    <rPh sb="0" eb="2">
      <t>ジム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</si>
  <si>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</si>
  <si>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</si>
  <si>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交際費</t>
    <rPh sb="0" eb="2">
      <t>コウサイ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</si>
  <si>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</si>
  <si>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社会体育指導者講習会謝礼</t>
    <rPh sb="0" eb="2">
      <t>シャカイ</t>
    </rPh>
    <rPh sb="2" eb="4">
      <t>タイイク</t>
    </rPh>
    <rPh sb="4" eb="7">
      <t>シドウシャ</t>
    </rPh>
    <rPh sb="7" eb="10">
      <t>コウシュウカイ</t>
    </rPh>
    <rPh sb="10" eb="12">
      <t>シャレイ</t>
    </rPh>
    <phoneticPr fontId="2"/>
  </si>
  <si>
    <t>市長杯トロフィ</t>
    <rPh sb="0" eb="2">
      <t>シチョウ</t>
    </rPh>
    <rPh sb="2" eb="3">
      <t>ハイ</t>
    </rPh>
    <phoneticPr fontId="2"/>
  </si>
  <si>
    <t>スポーツ推進委員費用弁償</t>
    <rPh sb="4" eb="6">
      <t>スイシン</t>
    </rPh>
    <rPh sb="6" eb="8">
      <t>イイン</t>
    </rPh>
    <rPh sb="8" eb="10">
      <t>ヒヨウ</t>
    </rPh>
    <rPh sb="10" eb="12">
      <t>ベンショウ</t>
    </rPh>
    <phoneticPr fontId="2"/>
  </si>
  <si>
    <t>職員旅費</t>
    <rPh sb="0" eb="2">
      <t>ショクイン</t>
    </rPh>
    <rPh sb="2" eb="4">
      <t>リョヒ</t>
    </rPh>
    <phoneticPr fontId="2"/>
  </si>
  <si>
    <t>総合体育館</t>
    <rPh sb="0" eb="2">
      <t>ソウゴウ</t>
    </rPh>
    <rPh sb="2" eb="5">
      <t>タイイクカン</t>
    </rPh>
    <phoneticPr fontId="2"/>
  </si>
  <si>
    <t>市民体育センター</t>
    <rPh sb="0" eb="2">
      <t>シミン</t>
    </rPh>
    <rPh sb="2" eb="4">
      <t>タイイク</t>
    </rPh>
    <phoneticPr fontId="2"/>
  </si>
  <si>
    <t>陸上競技場</t>
    <rPh sb="0" eb="2">
      <t>リクジョウ</t>
    </rPh>
    <rPh sb="2" eb="5">
      <t>キョウギジョウ</t>
    </rPh>
    <phoneticPr fontId="2"/>
  </si>
  <si>
    <t>体育施設</t>
    <rPh sb="0" eb="2">
      <t>タイイク</t>
    </rPh>
    <rPh sb="2" eb="4">
      <t>シセツ</t>
    </rPh>
    <phoneticPr fontId="2"/>
  </si>
  <si>
    <t>一般管理</t>
    <rPh sb="0" eb="2">
      <t>イッパン</t>
    </rPh>
    <rPh sb="2" eb="4">
      <t>カンリ</t>
    </rPh>
    <phoneticPr fontId="2"/>
  </si>
  <si>
    <t>燃料費</t>
    <rPh sb="0" eb="3">
      <t>ネンリョウヒ</t>
    </rPh>
    <phoneticPr fontId="2"/>
  </si>
  <si>
    <t>公用車ガソリン</t>
    <rPh sb="0" eb="3">
      <t>コウヨウシャ</t>
    </rPh>
    <phoneticPr fontId="2"/>
  </si>
  <si>
    <t>A重油、灯油</t>
    <rPh sb="1" eb="3">
      <t>ジュウユ</t>
    </rPh>
    <rPh sb="4" eb="6">
      <t>トウユ</t>
    </rPh>
    <phoneticPr fontId="2"/>
  </si>
  <si>
    <t>灯油</t>
    <rPh sb="0" eb="2">
      <t>トウユ</t>
    </rPh>
    <phoneticPr fontId="2"/>
  </si>
  <si>
    <t>食糧費</t>
    <rPh sb="0" eb="2">
      <t>ショクリョウ</t>
    </rPh>
    <rPh sb="2" eb="3">
      <t>ヒ</t>
    </rPh>
    <phoneticPr fontId="2"/>
  </si>
  <si>
    <t>市長杯協力者弁当</t>
    <rPh sb="0" eb="2">
      <t>シチョウ</t>
    </rPh>
    <rPh sb="2" eb="3">
      <t>ハイ</t>
    </rPh>
    <rPh sb="3" eb="6">
      <t>キョウリョクシャ</t>
    </rPh>
    <rPh sb="6" eb="8">
      <t>ベントウ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</si>
  <si>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</si>
  <si>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各種大会</t>
    <rPh sb="0" eb="2">
      <t>カクシュ</t>
    </rPh>
    <rPh sb="2" eb="4">
      <t>タイカイ</t>
    </rPh>
    <phoneticPr fontId="2"/>
  </si>
  <si>
    <t>使用許可申請書</t>
    <rPh sb="0" eb="2">
      <t>シヨウ</t>
    </rPh>
    <rPh sb="2" eb="4">
      <t>キョカ</t>
    </rPh>
    <rPh sb="4" eb="7">
      <t>シンセイショ</t>
    </rPh>
    <phoneticPr fontId="2"/>
  </si>
  <si>
    <t>施使用許可申請書、封筒、</t>
    <rPh sb="0" eb="1">
      <t>シ</t>
    </rPh>
    <rPh sb="1" eb="3">
      <t>シヨウ</t>
    </rPh>
    <rPh sb="3" eb="5">
      <t>キョカ</t>
    </rPh>
    <rPh sb="5" eb="8">
      <t>シンセイショ</t>
    </rPh>
    <rPh sb="9" eb="11">
      <t>フウトウ</t>
    </rPh>
    <phoneticPr fontId="2"/>
  </si>
  <si>
    <t>市長杯要項、賞状</t>
    <rPh sb="0" eb="2">
      <t>シチョウ</t>
    </rPh>
    <rPh sb="2" eb="3">
      <t>ハイ</t>
    </rPh>
    <rPh sb="3" eb="5">
      <t>ヨウコウ</t>
    </rPh>
    <rPh sb="6" eb="8">
      <t>ショウジョウ</t>
    </rPh>
    <phoneticPr fontId="2"/>
  </si>
  <si>
    <t>光熱水費</t>
    <rPh sb="0" eb="4">
      <t>コウネツスイヒヒ</t>
    </rPh>
    <phoneticPr fontId="2"/>
  </si>
  <si>
    <t>電気料</t>
    <rPh sb="0" eb="2">
      <t>デンキ</t>
    </rPh>
    <rPh sb="2" eb="3">
      <t>リョウ</t>
    </rPh>
    <phoneticPr fontId="2"/>
  </si>
  <si>
    <t>総合体育館</t>
    <rPh sb="0" eb="2">
      <t>ソウゴウ</t>
    </rPh>
    <rPh sb="2" eb="5">
      <t>タイイクカン</t>
    </rPh>
    <phoneticPr fontId="2"/>
  </si>
  <si>
    <t>市民体育センター</t>
    <rPh sb="0" eb="2">
      <t>シミン</t>
    </rPh>
    <rPh sb="2" eb="4">
      <t>タイイク</t>
    </rPh>
    <phoneticPr fontId="2"/>
  </si>
  <si>
    <t>陸上競技場</t>
    <rPh sb="0" eb="2">
      <t>リクジョウ</t>
    </rPh>
    <rPh sb="2" eb="5">
      <t>キョウギジョウ</t>
    </rPh>
    <phoneticPr fontId="2"/>
  </si>
  <si>
    <t>体育施設</t>
    <rPh sb="0" eb="2">
      <t>タイイク</t>
    </rPh>
    <rPh sb="2" eb="4">
      <t>シセツ</t>
    </rPh>
    <phoneticPr fontId="2"/>
  </si>
  <si>
    <t>上下水道料</t>
    <rPh sb="0" eb="2">
      <t>ジョウゲ</t>
    </rPh>
    <rPh sb="2" eb="4">
      <t>スイドウ</t>
    </rPh>
    <rPh sb="4" eb="5">
      <t>リョウ</t>
    </rPh>
    <phoneticPr fontId="2"/>
  </si>
  <si>
    <t>修繕費</t>
    <rPh sb="0" eb="2">
      <t>シュウゼン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</si>
  <si>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</si>
  <si>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電話料</t>
    <rPh sb="0" eb="3">
      <t>デンワリョウ</t>
    </rPh>
    <phoneticPr fontId="2"/>
  </si>
  <si>
    <t>総合体育館</t>
    <rPh sb="0" eb="2">
      <t>ソウゴウ</t>
    </rPh>
    <rPh sb="2" eb="5">
      <t>タイイクカン</t>
    </rPh>
    <phoneticPr fontId="2"/>
  </si>
  <si>
    <t>体育センター</t>
    <rPh sb="0" eb="2">
      <t>タイイク</t>
    </rPh>
    <phoneticPr fontId="2"/>
  </si>
  <si>
    <t>陸上競技場</t>
    <rPh sb="0" eb="2">
      <t>リクジョウ</t>
    </rPh>
    <rPh sb="2" eb="5">
      <t>キョウギジョウ</t>
    </rPh>
    <phoneticPr fontId="2"/>
  </si>
  <si>
    <t>郵便料</t>
    <rPh sb="0" eb="2">
      <t>ユウビン</t>
    </rPh>
    <rPh sb="2" eb="3">
      <t>リョウ</t>
    </rPh>
    <phoneticPr fontId="2"/>
  </si>
  <si>
    <t>手数料</t>
    <rPh sb="0" eb="3">
      <t>テスウリョウ</t>
    </rPh>
    <phoneticPr fontId="2"/>
  </si>
  <si>
    <t>手数料Ａ</t>
    <rPh sb="0" eb="3">
      <t>テスウリョウ</t>
    </rPh>
    <phoneticPr fontId="2"/>
  </si>
  <si>
    <t>手数料Ｂ</t>
    <rPh sb="0" eb="3">
      <t>テスウリョウ</t>
    </rPh>
    <phoneticPr fontId="2"/>
  </si>
  <si>
    <t>飲料水検査</t>
    <rPh sb="0" eb="3">
      <t>インリョウスイ</t>
    </rPh>
    <rPh sb="3" eb="5">
      <t>ケンサ</t>
    </rPh>
    <phoneticPr fontId="2"/>
  </si>
  <si>
    <t>汲取手数料</t>
    <rPh sb="0" eb="2">
      <t>クミト</t>
    </rPh>
    <rPh sb="2" eb="5">
      <t>テスウリョウ</t>
    </rPh>
    <phoneticPr fontId="2"/>
  </si>
  <si>
    <t>車検代行</t>
    <rPh sb="0" eb="2">
      <t>シャケン</t>
    </rPh>
    <rPh sb="2" eb="4">
      <t>ダイコウ</t>
    </rPh>
    <phoneticPr fontId="2"/>
  </si>
  <si>
    <t>保険料</t>
    <rPh sb="0" eb="2">
      <t>ホケン</t>
    </rPh>
    <rPh sb="2" eb="3">
      <t>リョウ</t>
    </rPh>
    <phoneticPr fontId="2"/>
  </si>
  <si>
    <t>委託料</t>
    <rPh sb="0" eb="2">
      <t>イタク</t>
    </rPh>
    <rPh sb="2" eb="3">
      <t>リョウ</t>
    </rPh>
    <phoneticPr fontId="2"/>
  </si>
  <si>
    <t>使用料・賃借料</t>
    <rPh sb="0" eb="2">
      <t>シヨウ</t>
    </rPh>
    <rPh sb="2" eb="3">
      <t>リョウ</t>
    </rPh>
    <rPh sb="4" eb="7">
      <t>チンシャクリョウ</t>
    </rPh>
    <phoneticPr fontId="2"/>
  </si>
  <si>
    <t>使用料</t>
    <rPh sb="0" eb="2">
      <t>シヨウ</t>
    </rPh>
    <rPh sb="2" eb="3">
      <t>リョウ</t>
    </rPh>
    <phoneticPr fontId="2"/>
  </si>
  <si>
    <t>一般管理</t>
    <phoneticPr fontId="2"/>
  </si>
  <si>
    <t>総合体育館</t>
  </si>
  <si>
    <t>市民体育センター</t>
  </si>
  <si>
    <t>陸上競技場</t>
  </si>
  <si>
    <t>賃借料・機械</t>
    <rPh sb="0" eb="3">
      <t>チンシャクリョウ</t>
    </rPh>
    <rPh sb="4" eb="6">
      <t>キカイ</t>
    </rPh>
    <phoneticPr fontId="2"/>
  </si>
  <si>
    <t>賃借料・物品</t>
    <rPh sb="4" eb="6">
      <t>ブッピン</t>
    </rPh>
    <phoneticPr fontId="2"/>
  </si>
  <si>
    <t>原材料費</t>
    <rPh sb="0" eb="3">
      <t>ゲンザイリョウ</t>
    </rPh>
    <rPh sb="3" eb="4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</si>
  <si>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</si>
  <si>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負担金等</t>
    <rPh sb="0" eb="3">
      <t>フタンキン</t>
    </rPh>
    <rPh sb="3" eb="4">
      <t>トウ</t>
    </rPh>
    <phoneticPr fontId="2"/>
  </si>
  <si>
    <t>負担金</t>
    <rPh sb="0" eb="3">
      <t>フタンキン</t>
    </rPh>
    <phoneticPr fontId="2"/>
  </si>
  <si>
    <t>補助金</t>
    <rPh sb="0" eb="3">
      <t>ホジョキン</t>
    </rPh>
    <phoneticPr fontId="2"/>
  </si>
  <si>
    <t>エアポートマラソン実行委員会補助金</t>
    <rPh sb="9" eb="11">
      <t>ジッコウ</t>
    </rPh>
    <rPh sb="11" eb="14">
      <t>イインカイ</t>
    </rPh>
    <rPh sb="14" eb="16">
      <t>ホジョ</t>
    </rPh>
    <rPh sb="16" eb="17">
      <t>キン</t>
    </rPh>
    <phoneticPr fontId="2"/>
  </si>
  <si>
    <t>防火管理者</t>
    <rPh sb="0" eb="2">
      <t>ボウカ</t>
    </rPh>
    <rPh sb="2" eb="5">
      <t>カンリシャ</t>
    </rPh>
    <phoneticPr fontId="2"/>
  </si>
  <si>
    <t>仙台管内及び宮城県スポーツ推進委員協議会</t>
    <rPh sb="0" eb="2">
      <t>センダイ</t>
    </rPh>
    <rPh sb="2" eb="4">
      <t>カンナイ</t>
    </rPh>
    <rPh sb="4" eb="5">
      <t>オヨ</t>
    </rPh>
    <rPh sb="6" eb="9">
      <t>ミヤギケン</t>
    </rPh>
    <rPh sb="13" eb="15">
      <t>スイシン</t>
    </rPh>
    <rPh sb="15" eb="17">
      <t>イイン</t>
    </rPh>
    <rPh sb="17" eb="20">
      <t>キョウギカイ</t>
    </rPh>
    <phoneticPr fontId="2"/>
  </si>
  <si>
    <t>租税公課等</t>
    <rPh sb="0" eb="2">
      <t>ソゼイ</t>
    </rPh>
    <rPh sb="2" eb="4">
      <t>コウカ</t>
    </rPh>
    <rPh sb="4" eb="5">
      <t>トウ</t>
    </rPh>
    <phoneticPr fontId="2"/>
  </si>
  <si>
    <t>公用車自動車重量税</t>
    <rPh sb="0" eb="3">
      <t>コウヨウシャ</t>
    </rPh>
    <rPh sb="3" eb="4">
      <t>ジ</t>
    </rPh>
    <rPh sb="4" eb="5">
      <t>ドウ</t>
    </rPh>
    <rPh sb="5" eb="6">
      <t>シャ</t>
    </rPh>
    <rPh sb="6" eb="8">
      <t>ジュウリョウ</t>
    </rPh>
    <rPh sb="8" eb="9">
      <t>ゼイ</t>
    </rPh>
    <phoneticPr fontId="2"/>
  </si>
  <si>
    <t>その他</t>
    <rPh sb="2" eb="3">
      <t>タ</t>
    </rPh>
    <phoneticPr fontId="2"/>
  </si>
  <si>
    <t>一般管理</t>
    <rPh sb="0" eb="2">
      <t>イッパン</t>
    </rPh>
    <rPh sb="2" eb="4">
      <t>カンリ</t>
    </rPh>
    <phoneticPr fontId="2"/>
  </si>
  <si>
    <t>総合体育館</t>
    <rPh sb="0" eb="2">
      <t>ソウゴウ</t>
    </rPh>
    <rPh sb="2" eb="5">
      <t>タイイクカン</t>
    </rPh>
    <phoneticPr fontId="2"/>
  </si>
  <si>
    <t>スポーツ推進委員報酬</t>
    <rPh sb="4" eb="6">
      <t>スイシン</t>
    </rPh>
    <rPh sb="6" eb="8">
      <t>イイン</t>
    </rPh>
    <rPh sb="8" eb="10">
      <t>ホウシュウ</t>
    </rPh>
    <phoneticPr fontId="2"/>
  </si>
  <si>
    <t>使用料返還金</t>
    <rPh sb="0" eb="2">
      <t>シヨウ</t>
    </rPh>
    <rPh sb="2" eb="3">
      <t>リョウ</t>
    </rPh>
    <rPh sb="3" eb="6">
      <t>ヘンカンキン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</si>
  <si>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</si>
  <si>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支出合計</t>
    <rPh sb="0" eb="2">
      <t>シシュツ</t>
    </rPh>
    <rPh sb="2" eb="4">
      <t>ゴウケイ</t>
    </rPh>
    <phoneticPr fontId="2"/>
  </si>
  <si>
    <t>館長、職員分給与</t>
    <rPh sb="0" eb="2">
      <t>カンチョウ</t>
    </rPh>
    <rPh sb="3" eb="5">
      <t>ショクイン</t>
    </rPh>
    <rPh sb="5" eb="6">
      <t>ブン</t>
    </rPh>
    <rPh sb="6" eb="8">
      <t>キュウヨ</t>
    </rPh>
    <phoneticPr fontId="2"/>
  </si>
  <si>
    <t>軽油（スポーツトラクター）</t>
    <rPh sb="0" eb="2">
      <t>ケイユ</t>
    </rPh>
    <phoneticPr fontId="2"/>
  </si>
  <si>
    <t>行政財産使用料</t>
    <rPh sb="0" eb="2">
      <t>ギョウセイ</t>
    </rPh>
    <rPh sb="2" eb="4">
      <t>ザイサン</t>
    </rPh>
    <rPh sb="4" eb="6">
      <t>シヨウ</t>
    </rPh>
    <rPh sb="6" eb="7">
      <t>リョウ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</si>
  <si>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</si>
  <si>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清掃業務</t>
    <rPh sb="0" eb="2">
      <t>セイソウ</t>
    </rPh>
    <rPh sb="2" eb="4">
      <t>ギョウム</t>
    </rPh>
    <phoneticPr fontId="2"/>
  </si>
  <si>
    <t>警備業務</t>
    <rPh sb="0" eb="2">
      <t>ケイビ</t>
    </rPh>
    <rPh sb="2" eb="4">
      <t>ギョウム</t>
    </rPh>
    <phoneticPr fontId="2"/>
  </si>
  <si>
    <t>施設管理</t>
    <rPh sb="0" eb="2">
      <t>シセツ</t>
    </rPh>
    <rPh sb="2" eb="4">
      <t>カンリ</t>
    </rPh>
    <phoneticPr fontId="2"/>
  </si>
  <si>
    <t>施設設備</t>
    <rPh sb="0" eb="2">
      <t>シセツ</t>
    </rPh>
    <rPh sb="2" eb="4">
      <t>セツビ</t>
    </rPh>
    <phoneticPr fontId="2"/>
  </si>
  <si>
    <t>機械等保守</t>
    <rPh sb="0" eb="3">
      <t>キカイトウ</t>
    </rPh>
    <rPh sb="3" eb="5">
      <t>ホシュ</t>
    </rPh>
    <phoneticPr fontId="2"/>
  </si>
  <si>
    <t>日直代行</t>
    <rPh sb="0" eb="2">
      <t>ニッチョク</t>
    </rPh>
    <rPh sb="2" eb="4">
      <t>ダイコウ</t>
    </rPh>
    <phoneticPr fontId="2"/>
  </si>
  <si>
    <t>廃棄物処理</t>
    <rPh sb="0" eb="3">
      <t>ハイキブツ</t>
    </rPh>
    <rPh sb="3" eb="5">
      <t>ショリ</t>
    </rPh>
    <phoneticPr fontId="2"/>
  </si>
  <si>
    <t>給与費・法定福利費等</t>
    <rPh sb="0" eb="2">
      <t>キュウヨ</t>
    </rPh>
    <rPh sb="2" eb="3">
      <t>ヒ</t>
    </rPh>
    <rPh sb="4" eb="6">
      <t>ホウテイ</t>
    </rPh>
    <rPh sb="6" eb="8">
      <t>フクリ</t>
    </rPh>
    <rPh sb="8" eb="9">
      <t>ヒ</t>
    </rPh>
    <rPh sb="9" eb="10">
      <t>ナド</t>
    </rPh>
    <phoneticPr fontId="2"/>
  </si>
  <si>
    <t>工作物設置</t>
    <rPh sb="0" eb="3">
      <t>コウサクブツ</t>
    </rPh>
    <rPh sb="3" eb="5">
      <t>セッチ</t>
    </rPh>
    <phoneticPr fontId="2"/>
  </si>
  <si>
    <t>駐車場区画線設置</t>
    <rPh sb="0" eb="3">
      <t>チュウシャジョウ</t>
    </rPh>
    <rPh sb="3" eb="5">
      <t>クカク</t>
    </rPh>
    <rPh sb="5" eb="6">
      <t>セン</t>
    </rPh>
    <rPh sb="6" eb="8">
      <t>セッチ</t>
    </rPh>
    <phoneticPr fontId="2"/>
  </si>
  <si>
    <t>配水管内部異物除去</t>
    <rPh sb="0" eb="3">
      <t>ハイスイカン</t>
    </rPh>
    <rPh sb="3" eb="5">
      <t>ナイブ</t>
    </rPh>
    <rPh sb="5" eb="7">
      <t>イブツ</t>
    </rPh>
    <rPh sb="7" eb="9">
      <t>ジョキョ</t>
    </rPh>
    <phoneticPr fontId="2"/>
  </si>
  <si>
    <t>その他（償還金）</t>
    <rPh sb="2" eb="3">
      <t>タ</t>
    </rPh>
    <rPh sb="4" eb="7">
      <t>ショウカンキン</t>
    </rPh>
    <phoneticPr fontId="2"/>
  </si>
  <si>
    <t>自販機電気料金</t>
    <rPh sb="0" eb="3">
      <t>ジハンキ</t>
    </rPh>
    <rPh sb="3" eb="5">
      <t>デンキ</t>
    </rPh>
    <rPh sb="5" eb="6">
      <t>リョウ</t>
    </rPh>
    <rPh sb="6" eb="7">
      <t>キン</t>
    </rPh>
    <phoneticPr fontId="2"/>
  </si>
  <si>
    <t>樹木剪定</t>
    <rPh sb="0" eb="2">
      <t>ジュモク</t>
    </rPh>
    <rPh sb="2" eb="4">
      <t>センテイ</t>
    </rPh>
    <phoneticPr fontId="2"/>
  </si>
  <si>
    <t>芝生管理</t>
    <rPh sb="0" eb="2">
      <t>シバフ</t>
    </rPh>
    <rPh sb="2" eb="4">
      <t>カンリ</t>
    </rPh>
    <phoneticPr fontId="2"/>
  </si>
  <si>
    <t>内野整備</t>
    <rPh sb="0" eb="2">
      <t>ナイヤ</t>
    </rPh>
    <rPh sb="2" eb="4">
      <t>セイビ</t>
    </rPh>
    <phoneticPr fontId="2"/>
  </si>
  <si>
    <t>外野芝整備</t>
    <rPh sb="0" eb="2">
      <t>ガイヤ</t>
    </rPh>
    <rPh sb="2" eb="3">
      <t>シバ</t>
    </rPh>
    <rPh sb="3" eb="5">
      <t>セイビ</t>
    </rPh>
    <phoneticPr fontId="2"/>
  </si>
  <si>
    <t>クラブハウス管理業務</t>
    <rPh sb="6" eb="8">
      <t>カンリ</t>
    </rPh>
    <rPh sb="8" eb="10">
      <t>ギョウム</t>
    </rPh>
    <phoneticPr fontId="2"/>
  </si>
  <si>
    <t>草刈業務</t>
    <rPh sb="0" eb="2">
      <t>クサカリ</t>
    </rPh>
    <rPh sb="2" eb="4">
      <t>ギョウム</t>
    </rPh>
    <phoneticPr fontId="2"/>
  </si>
  <si>
    <t>解体工事設計業務</t>
    <rPh sb="0" eb="2">
      <t>カイタイ</t>
    </rPh>
    <rPh sb="2" eb="4">
      <t>コウジ</t>
    </rPh>
    <rPh sb="4" eb="6">
      <t>セッケイ</t>
    </rPh>
    <rPh sb="6" eb="8">
      <t>ギョウム</t>
    </rPh>
    <phoneticPr fontId="2"/>
  </si>
  <si>
    <t>仮設防護柵設置</t>
    <rPh sb="0" eb="2">
      <t>カセツ</t>
    </rPh>
    <rPh sb="2" eb="4">
      <t>ボウゴ</t>
    </rPh>
    <rPh sb="4" eb="5">
      <t>サク</t>
    </rPh>
    <rPh sb="5" eb="7">
      <t>セッチ</t>
    </rPh>
    <phoneticPr fontId="2"/>
  </si>
  <si>
    <t>遊具点検業務</t>
    <rPh sb="0" eb="2">
      <t>ユウグ</t>
    </rPh>
    <rPh sb="2" eb="4">
      <t>テンケン</t>
    </rPh>
    <rPh sb="4" eb="6">
      <t>ギョウム</t>
    </rPh>
    <phoneticPr fontId="2"/>
  </si>
  <si>
    <t>樹木剪定業務</t>
    <rPh sb="0" eb="2">
      <t>ジュモク</t>
    </rPh>
    <rPh sb="2" eb="4">
      <t>センテイ</t>
    </rPh>
    <rPh sb="4" eb="6">
      <t>ギョウム</t>
    </rPh>
    <phoneticPr fontId="2"/>
  </si>
  <si>
    <t>グランド整地</t>
    <rPh sb="4" eb="6">
      <t>セイチ</t>
    </rPh>
    <phoneticPr fontId="2"/>
  </si>
  <si>
    <t>グランド車庫土間コン</t>
    <rPh sb="4" eb="6">
      <t>シャコ</t>
    </rPh>
    <rPh sb="6" eb="8">
      <t>ドマ</t>
    </rPh>
    <phoneticPr fontId="2"/>
  </si>
  <si>
    <t>グランド整備</t>
    <rPh sb="4" eb="6">
      <t>セイビ</t>
    </rPh>
    <phoneticPr fontId="2"/>
  </si>
  <si>
    <t>（単位：円）</t>
  </si>
  <si>
    <t>（単位：円）</t>
    <phoneticPr fontId="2"/>
  </si>
  <si>
    <t>【朝日山公園野球場】</t>
    <rPh sb="1" eb="3">
      <t>アサヒ</t>
    </rPh>
    <rPh sb="3" eb="4">
      <t>ヤマ</t>
    </rPh>
    <rPh sb="4" eb="6">
      <t>コウエン</t>
    </rPh>
    <rPh sb="6" eb="9">
      <t>ヤキュウジョウ</t>
    </rPh>
    <phoneticPr fontId="2"/>
  </si>
  <si>
    <t>【朝日山公園テニスコート】</t>
    <rPh sb="1" eb="3">
      <t>アサヒ</t>
    </rPh>
    <rPh sb="3" eb="4">
      <t>ヤマ</t>
    </rPh>
    <rPh sb="4" eb="6">
      <t>コウエン</t>
    </rPh>
    <phoneticPr fontId="2"/>
  </si>
  <si>
    <t>【阿武隈公園グランド】</t>
    <rPh sb="1" eb="4">
      <t>アブクマ</t>
    </rPh>
    <rPh sb="4" eb="6">
      <t>コウエン</t>
    </rPh>
    <phoneticPr fontId="2"/>
  </si>
  <si>
    <t>（単位：円）</t>
    <rPh sb="1" eb="3">
      <t>タンイ</t>
    </rPh>
    <rPh sb="4" eb="5">
      <t>エン</t>
    </rPh>
    <phoneticPr fontId="2"/>
  </si>
  <si>
    <t>【鍛冶スポーツ公園】</t>
    <rPh sb="1" eb="3">
      <t>カジ</t>
    </rPh>
    <rPh sb="7" eb="9">
      <t>コウエン</t>
    </rPh>
    <phoneticPr fontId="2"/>
  </si>
  <si>
    <t>【少年スポーツ公園】</t>
    <rPh sb="1" eb="3">
      <t>ショウネン</t>
    </rPh>
    <phoneticPr fontId="2"/>
  </si>
  <si>
    <t>【多目的グランド】</t>
    <rPh sb="1" eb="4">
      <t>タモクテキ</t>
    </rPh>
    <phoneticPr fontId="2"/>
  </si>
  <si>
    <t>【矢野目運動広場】</t>
    <rPh sb="1" eb="4">
      <t>ヤノメ</t>
    </rPh>
    <rPh sb="4" eb="6">
      <t>ウンドウ</t>
    </rPh>
    <rPh sb="6" eb="8">
      <t>ヒロバ</t>
    </rPh>
    <phoneticPr fontId="2"/>
  </si>
  <si>
    <t>非常勤職員報酬、社会保険料、交通費</t>
    <rPh sb="0" eb="3">
      <t>ヒジョウキン</t>
    </rPh>
    <rPh sb="3" eb="5">
      <t>ショクイン</t>
    </rPh>
    <rPh sb="5" eb="7">
      <t>ホウシュウ</t>
    </rPh>
    <rPh sb="8" eb="10">
      <t>シャカイ</t>
    </rPh>
    <rPh sb="10" eb="13">
      <t>ホケンリョウ</t>
    </rPh>
    <rPh sb="14" eb="17">
      <t>コウツウヒ</t>
    </rPh>
    <phoneticPr fontId="2"/>
  </si>
  <si>
    <t>建物共済</t>
    <rPh sb="0" eb="2">
      <t>タテモノ</t>
    </rPh>
    <rPh sb="2" eb="4">
      <t>キョウサイ</t>
    </rPh>
    <phoneticPr fontId="2"/>
  </si>
  <si>
    <t>高速道路、放送受信料</t>
    <rPh sb="0" eb="2">
      <t>コウソク</t>
    </rPh>
    <rPh sb="2" eb="4">
      <t>ドウロ</t>
    </rPh>
    <rPh sb="5" eb="7">
      <t>ホウソウ</t>
    </rPh>
    <rPh sb="7" eb="10">
      <t>ジュシンリョウ</t>
    </rPh>
    <phoneticPr fontId="2"/>
  </si>
  <si>
    <t>複写機、複写機保守、印刷機、トレ機器、トレ機器、電話機、券売機</t>
    <rPh sb="0" eb="3">
      <t>フクシャキ</t>
    </rPh>
    <rPh sb="4" eb="7">
      <t>フクシャキ</t>
    </rPh>
    <rPh sb="7" eb="9">
      <t>ホシュ</t>
    </rPh>
    <rPh sb="10" eb="13">
      <t>インサツキ</t>
    </rPh>
    <rPh sb="16" eb="18">
      <t>キキ</t>
    </rPh>
    <rPh sb="21" eb="23">
      <t>キキ</t>
    </rPh>
    <rPh sb="24" eb="27">
      <t>デンワキ</t>
    </rPh>
    <rPh sb="28" eb="31">
      <t>ケンバイキ</t>
    </rPh>
    <phoneticPr fontId="2"/>
  </si>
  <si>
    <t>玄関マット、サニタイザー</t>
    <rPh sb="0" eb="2">
      <t>ゲンカン</t>
    </rPh>
    <phoneticPr fontId="2"/>
  </si>
  <si>
    <t>建築設備</t>
    <rPh sb="0" eb="2">
      <t>ケンチク</t>
    </rPh>
    <rPh sb="2" eb="4">
      <t>セツビ</t>
    </rPh>
    <phoneticPr fontId="2"/>
  </si>
  <si>
    <t>防火管理者講習</t>
    <rPh sb="0" eb="2">
      <t>ボウカ</t>
    </rPh>
    <rPh sb="2" eb="5">
      <t>カンリシャ</t>
    </rPh>
    <rPh sb="5" eb="7">
      <t>コウシュウ</t>
    </rPh>
    <phoneticPr fontId="2"/>
  </si>
  <si>
    <t>過年度使用料還付</t>
    <rPh sb="0" eb="3">
      <t>カネンド</t>
    </rPh>
    <rPh sb="3" eb="5">
      <t>シヨウ</t>
    </rPh>
    <rPh sb="5" eb="6">
      <t>リョウ</t>
    </rPh>
    <rPh sb="6" eb="8">
      <t>カンプ</t>
    </rPh>
    <phoneticPr fontId="2"/>
  </si>
  <si>
    <t>臨時職員賃金</t>
    <rPh sb="0" eb="2">
      <t>リンジ</t>
    </rPh>
    <rPh sb="2" eb="4">
      <t>ショクイン</t>
    </rPh>
    <rPh sb="4" eb="6">
      <t>チンギン</t>
    </rPh>
    <phoneticPr fontId="2"/>
  </si>
  <si>
    <t>※1</t>
    <phoneticPr fontId="2"/>
  </si>
  <si>
    <t>消耗品、医薬材料</t>
    <rPh sb="0" eb="2">
      <t>ショウモウ</t>
    </rPh>
    <rPh sb="2" eb="3">
      <t>ヒン</t>
    </rPh>
    <rPh sb="4" eb="6">
      <t>イヤク</t>
    </rPh>
    <rPh sb="6" eb="8">
      <t>ザイリョウ</t>
    </rPh>
    <phoneticPr fontId="2"/>
  </si>
  <si>
    <t>※１</t>
    <phoneticPr fontId="2"/>
  </si>
  <si>
    <t>※２</t>
    <phoneticPr fontId="2"/>
  </si>
  <si>
    <t>※３</t>
    <phoneticPr fontId="2"/>
  </si>
  <si>
    <t>Ｈ27　害虫駆除、Ｈ28害虫駆除、Ｈ29害虫駆除、ハンドホール雨水汲取り</t>
    <rPh sb="4" eb="6">
      <t>ガイチュウ</t>
    </rPh>
    <rPh sb="6" eb="8">
      <t>クジョ</t>
    </rPh>
    <rPh sb="12" eb="14">
      <t>ガイチュウ</t>
    </rPh>
    <rPh sb="14" eb="16">
      <t>クジョ</t>
    </rPh>
    <rPh sb="20" eb="22">
      <t>ガイチュウ</t>
    </rPh>
    <rPh sb="22" eb="24">
      <t>クジョ</t>
    </rPh>
    <rPh sb="31" eb="33">
      <t>ウスイ</t>
    </rPh>
    <rPh sb="33" eb="35">
      <t>クミト</t>
    </rPh>
    <phoneticPr fontId="2"/>
  </si>
  <si>
    <t>※2</t>
    <phoneticPr fontId="2"/>
  </si>
  <si>
    <t>Ｈ27　電気工作物、地下タンク清掃、防火対象物、消防設備、防火シャッター、空調設備、自動ドア、真空ヒーター、エレベーター、特殊建築物定期調査
Ｈ28　電気工作物、地下タンク清掃、中央監視盤、消防設備、防火シャッター、空調設備、自動ドア、真空ヒーター、エレベーター、排煙設備
Ｈ29　電気工作物、地下タンク清掃、中央監視盤、消防設備、防火シャッター、空調設備、自動ドア、エレベーター、電動吊物、音響設備、防火対象物</t>
    <rPh sb="4" eb="6">
      <t>デンキ</t>
    </rPh>
    <rPh sb="6" eb="9">
      <t>コウサクブツ</t>
    </rPh>
    <rPh sb="10" eb="12">
      <t>チカ</t>
    </rPh>
    <rPh sb="15" eb="17">
      <t>セイソウ</t>
    </rPh>
    <rPh sb="18" eb="20">
      <t>ボウカ</t>
    </rPh>
    <rPh sb="20" eb="23">
      <t>タイショウブツ</t>
    </rPh>
    <rPh sb="24" eb="26">
      <t>ショウボウ</t>
    </rPh>
    <rPh sb="26" eb="28">
      <t>セツビ</t>
    </rPh>
    <rPh sb="29" eb="31">
      <t>ボウカ</t>
    </rPh>
    <rPh sb="37" eb="39">
      <t>クウチョウ</t>
    </rPh>
    <rPh sb="39" eb="41">
      <t>セツビ</t>
    </rPh>
    <rPh sb="42" eb="44">
      <t>ジドウ</t>
    </rPh>
    <rPh sb="47" eb="49">
      <t>シンクウ</t>
    </rPh>
    <rPh sb="61" eb="63">
      <t>トクシュ</t>
    </rPh>
    <rPh sb="63" eb="66">
      <t>ケンチクブツ</t>
    </rPh>
    <rPh sb="66" eb="68">
      <t>テイキ</t>
    </rPh>
    <rPh sb="68" eb="70">
      <t>チョウサ</t>
    </rPh>
    <rPh sb="89" eb="91">
      <t>チュウオウ</t>
    </rPh>
    <rPh sb="91" eb="93">
      <t>カンシ</t>
    </rPh>
    <rPh sb="93" eb="94">
      <t>バン</t>
    </rPh>
    <rPh sb="95" eb="97">
      <t>ショウボウ</t>
    </rPh>
    <rPh sb="97" eb="99">
      <t>セツビ</t>
    </rPh>
    <rPh sb="100" eb="102">
      <t>ボウカ</t>
    </rPh>
    <rPh sb="108" eb="110">
      <t>クウチョウ</t>
    </rPh>
    <rPh sb="110" eb="112">
      <t>セツビ</t>
    </rPh>
    <rPh sb="113" eb="115">
      <t>ジドウ</t>
    </rPh>
    <rPh sb="118" eb="120">
      <t>シンクウ</t>
    </rPh>
    <rPh sb="132" eb="134">
      <t>ハイエン</t>
    </rPh>
    <rPh sb="134" eb="136">
      <t>セツビ</t>
    </rPh>
    <rPh sb="141" eb="143">
      <t>デンキ</t>
    </rPh>
    <rPh sb="143" eb="146">
      <t>コウサクブツ</t>
    </rPh>
    <rPh sb="147" eb="149">
      <t>チカ</t>
    </rPh>
    <rPh sb="152" eb="154">
      <t>セイソウ</t>
    </rPh>
    <rPh sb="155" eb="157">
      <t>チュウオウ</t>
    </rPh>
    <rPh sb="157" eb="159">
      <t>カンシ</t>
    </rPh>
    <rPh sb="159" eb="160">
      <t>バン</t>
    </rPh>
    <rPh sb="161" eb="163">
      <t>ショウボウ</t>
    </rPh>
    <rPh sb="163" eb="165">
      <t>セツビ</t>
    </rPh>
    <rPh sb="166" eb="168">
      <t>ボウカ</t>
    </rPh>
    <rPh sb="174" eb="176">
      <t>クウチョウ</t>
    </rPh>
    <rPh sb="176" eb="178">
      <t>セツビ</t>
    </rPh>
    <rPh sb="179" eb="181">
      <t>ジドウ</t>
    </rPh>
    <rPh sb="191" eb="193">
      <t>デンドウ</t>
    </rPh>
    <rPh sb="193" eb="194">
      <t>ツリ</t>
    </rPh>
    <rPh sb="194" eb="195">
      <t>モノ</t>
    </rPh>
    <rPh sb="196" eb="198">
      <t>オンキョウ</t>
    </rPh>
    <rPh sb="198" eb="200">
      <t>セツビ</t>
    </rPh>
    <rPh sb="201" eb="203">
      <t>ボウカ</t>
    </rPh>
    <rPh sb="203" eb="206">
      <t>タイショウブツ</t>
    </rPh>
    <phoneticPr fontId="2"/>
  </si>
  <si>
    <t>※3</t>
    <phoneticPr fontId="2"/>
  </si>
  <si>
    <t>Ｈ27　非常放送設備、Ｈ28　血圧計、Ｈ29　バスケットゴール</t>
    <rPh sb="4" eb="6">
      <t>ヒジョウ</t>
    </rPh>
    <rPh sb="6" eb="8">
      <t>ホウソウ</t>
    </rPh>
    <rPh sb="8" eb="10">
      <t>セツビ</t>
    </rPh>
    <rPh sb="15" eb="18">
      <t>ケツアツケイ</t>
    </rPh>
    <phoneticPr fontId="2"/>
  </si>
  <si>
    <t>　</t>
    <phoneticPr fontId="2"/>
  </si>
  <si>
    <t>※1</t>
    <phoneticPr fontId="2"/>
  </si>
  <si>
    <t>Ｈ27　券売機、Ｈ28・Ｈ29　ＡＥＤ、券売機、　</t>
    <rPh sb="4" eb="7">
      <t>ケンバイキ</t>
    </rPh>
    <rPh sb="20" eb="23">
      <t>ケンバイキ</t>
    </rPh>
    <phoneticPr fontId="2"/>
  </si>
  <si>
    <t>Ｈ27・Ｈ28　清掃用具、Ｈ29　清掃用具、サニタイザー　</t>
    <rPh sb="8" eb="10">
      <t>セイソウ</t>
    </rPh>
    <rPh sb="10" eb="12">
      <t>ヨウグ</t>
    </rPh>
    <rPh sb="17" eb="19">
      <t>セイソウ</t>
    </rPh>
    <rPh sb="19" eb="21">
      <t>ヨウグ</t>
    </rPh>
    <phoneticPr fontId="2"/>
  </si>
  <si>
    <t>券売機、写真判定機</t>
    <rPh sb="0" eb="3">
      <t>ケンバイキ</t>
    </rPh>
    <rPh sb="4" eb="6">
      <t>シャシン</t>
    </rPh>
    <rPh sb="6" eb="9">
      <t>ハンテイキ</t>
    </rPh>
    <phoneticPr fontId="2"/>
  </si>
  <si>
    <t>Ｈ27・Ｈ29　シャッター、消防設備、防火対象物、Ｈ28　シャッター、消防設備</t>
    <rPh sb="14" eb="16">
      <t>ショウボウ</t>
    </rPh>
    <rPh sb="16" eb="18">
      <t>セツビ</t>
    </rPh>
    <rPh sb="19" eb="21">
      <t>ボウカ</t>
    </rPh>
    <rPh sb="21" eb="24">
      <t>タイショウブツ</t>
    </rPh>
    <rPh sb="35" eb="37">
      <t>ショウボウ</t>
    </rPh>
    <rPh sb="37" eb="39">
      <t>セツビ</t>
    </rPh>
    <phoneticPr fontId="2"/>
  </si>
  <si>
    <t>原材料費</t>
    <rPh sb="0" eb="3">
      <t>ゲンザイリョウ</t>
    </rPh>
    <rPh sb="3" eb="4">
      <t>ヒ</t>
    </rPh>
    <phoneticPr fontId="2"/>
  </si>
  <si>
    <t>汲み取り料</t>
    <rPh sb="0" eb="1">
      <t>ク</t>
    </rPh>
    <rPh sb="2" eb="3">
      <t>ト</t>
    </rPh>
    <rPh sb="4" eb="5">
      <t>リョウ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</si>
  <si>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</si>
  <si>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スポーツトラクター燃料</t>
    <rPh sb="9" eb="11">
      <t>ネンリョウ</t>
    </rPh>
    <phoneticPr fontId="2"/>
  </si>
  <si>
    <t>臨時職員賃金(H29は臨職→非常勤職員へ）</t>
    <rPh sb="0" eb="2">
      <t>リンジ</t>
    </rPh>
    <rPh sb="2" eb="4">
      <t>ショクイン</t>
    </rPh>
    <rPh sb="4" eb="6">
      <t>チンギン</t>
    </rPh>
    <rPh sb="11" eb="13">
      <t>リンショク</t>
    </rPh>
    <rPh sb="14" eb="17">
      <t>ヒジョウキン</t>
    </rPh>
    <rPh sb="17" eb="19">
      <t>ショクイン</t>
    </rPh>
    <phoneticPr fontId="2"/>
  </si>
  <si>
    <t>野球場用黒土、</t>
    <rPh sb="0" eb="3">
      <t>ヤキュウジョウ</t>
    </rPh>
    <rPh sb="3" eb="4">
      <t>ヨウ</t>
    </rPh>
    <rPh sb="4" eb="5">
      <t>クロ</t>
    </rPh>
    <rPh sb="5" eb="6">
      <t>ツチ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</si>
</sst>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distributed" vertical="center" justifyLastLine="1"/>
    </xf>
    <xf numFmtId="38" fontId="0" fillId="0" borderId="5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1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1" xfId="1" applyFont="1" applyBorder="1">
      <alignment vertical="center"/>
    </xf>
    <xf numFmtId="38" fontId="0" fillId="0" borderId="1" xfId="1" applyFont="1" applyBorder="1" applyAlignment="1">
      <alignment vertical="center" shrinkToFit="1"/>
    </xf>
    <xf numFmtId="38" fontId="0" fillId="0" borderId="0" xfId="1" applyFont="1" applyAlignment="1">
      <alignment horizontal="right"/>
    </xf>
    <xf numFmtId="0" fontId="0" fillId="0" borderId="6" xfId="0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3" xfId="1" applyFont="1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9" xfId="1" applyFont="1" applyBorder="1">
      <alignment vertical="center"/>
    </xf>
    <xf numFmtId="38" fontId="0" fillId="0" borderId="5" xfId="1" applyFont="1" applyBorder="1" applyAlignment="1">
      <alignment vertical="center"/>
    </xf>
    <xf numFmtId="38" fontId="0" fillId="0" borderId="13" xfId="1" applyFont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0" fillId="0" borderId="5" xfId="1" applyFont="1" applyBorder="1" applyAlignment="1">
      <alignment vertical="center"/>
    </xf>
    <xf numFmtId="38" fontId="3" fillId="0" borderId="7" xfId="1" applyFont="1" applyBorder="1">
      <alignment vertical="center"/>
    </xf>
    <xf numFmtId="38" fontId="3" fillId="0" borderId="10" xfId="1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38" fontId="0" fillId="0" borderId="5" xfId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0" fillId="2" borderId="1" xfId="1" applyFont="1" applyFill="1" applyBorder="1">
      <alignment vertical="center"/>
    </xf>
    <xf numFmtId="38" fontId="0" fillId="0" borderId="1" xfId="1" applyFont="1" applyBorder="1" applyAlignment="1">
      <alignment horizontal="distributed" vertical="center" justifyLastLine="1"/>
    </xf>
    <xf numFmtId="38" fontId="0" fillId="0" borderId="5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3" fillId="0" borderId="7" xfId="1" applyFont="1" applyBorder="1" applyAlignment="1">
      <alignment vertical="center" shrinkToFit="1"/>
    </xf>
    <xf numFmtId="38" fontId="0" fillId="0" borderId="1" xfId="1" applyFont="1" applyBorder="1" applyAlignment="1">
      <alignment horizontal="distributed" vertical="center" justifyLastLine="1"/>
    </xf>
    <xf numFmtId="38" fontId="0" fillId="0" borderId="5" xfId="1" applyFont="1" applyBorder="1" applyAlignment="1">
      <alignment vertical="center"/>
    </xf>
    <xf numFmtId="38" fontId="0" fillId="0" borderId="1" xfId="1" applyFont="1" applyBorder="1" applyAlignment="1">
      <alignment horizontal="distributed" vertical="center" justifyLastLine="1"/>
    </xf>
    <xf numFmtId="38" fontId="0" fillId="0" borderId="5" xfId="1" applyFont="1" applyBorder="1" applyAlignment="1">
      <alignment vertical="center"/>
    </xf>
    <xf numFmtId="38" fontId="0" fillId="0" borderId="1" xfId="1" applyFont="1" applyBorder="1" applyAlignment="1">
      <alignment horizontal="distributed" vertical="center" justifyLastLine="1"/>
    </xf>
    <xf numFmtId="38" fontId="0" fillId="0" borderId="1" xfId="1" applyFont="1" applyBorder="1" applyAlignment="1">
      <alignment horizontal="distributed" vertical="center" justifyLastLine="1"/>
    </xf>
    <xf numFmtId="38" fontId="0" fillId="0" borderId="1" xfId="1" applyFont="1" applyBorder="1" applyAlignment="1">
      <alignment horizontal="distributed" vertical="center" justifyLastLine="1"/>
    </xf>
    <xf numFmtId="38" fontId="0" fillId="0" borderId="5" xfId="1" applyFont="1" applyBorder="1" applyAlignment="1">
      <alignment vertical="center"/>
    </xf>
    <xf numFmtId="38" fontId="0" fillId="0" borderId="1" xfId="1" applyFont="1" applyBorder="1" applyAlignment="1">
      <alignment horizontal="distributed" vertical="center" justifyLastLine="1"/>
    </xf>
    <xf numFmtId="38" fontId="0" fillId="0" borderId="0" xfId="1" applyFont="1" applyAlignment="1">
      <alignment horizontal="right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 applyAlignment="1">
      <alignment horizontal="distributed" vertical="center" justifyLastLine="1"/>
    </xf>
    <xf numFmtId="38" fontId="5" fillId="0" borderId="1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11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1" xfId="1" applyFont="1" applyBorder="1">
      <alignment vertical="center"/>
    </xf>
    <xf numFmtId="38" fontId="5" fillId="2" borderId="1" xfId="1" applyFont="1" applyFill="1" applyBorder="1">
      <alignment vertical="center"/>
    </xf>
    <xf numFmtId="38" fontId="5" fillId="0" borderId="5" xfId="1" applyFont="1" applyBorder="1" applyAlignment="1">
      <alignment vertical="center"/>
    </xf>
    <xf numFmtId="38" fontId="6" fillId="0" borderId="9" xfId="1" applyFont="1" applyBorder="1">
      <alignment vertical="center"/>
    </xf>
    <xf numFmtId="38" fontId="5" fillId="0" borderId="0" xfId="1" applyFont="1" applyAlignment="1">
      <alignment horizontal="right"/>
    </xf>
    <xf numFmtId="38" fontId="7" fillId="0" borderId="9" xfId="1" applyFont="1" applyBorder="1" applyAlignment="1">
      <alignment vertical="center" wrapText="1"/>
    </xf>
    <xf numFmtId="38" fontId="8" fillId="0" borderId="1" xfId="1" applyFont="1" applyBorder="1">
      <alignment vertical="center"/>
    </xf>
    <xf numFmtId="38" fontId="7" fillId="0" borderId="1" xfId="1" applyFont="1" applyBorder="1" applyAlignment="1">
      <alignment vertical="center" wrapText="1"/>
    </xf>
    <xf numFmtId="38" fontId="9" fillId="0" borderId="1" xfId="1" applyFont="1" applyBorder="1">
      <alignment vertical="center"/>
    </xf>
    <xf numFmtId="0" fontId="5" fillId="0" borderId="0" xfId="0" applyFont="1" applyAlignment="1">
      <alignment vertical="center"/>
    </xf>
    <xf numFmtId="38" fontId="3" fillId="0" borderId="0" xfId="1" applyFont="1">
      <alignment vertical="center"/>
    </xf>
    <xf numFmtId="38" fontId="4" fillId="0" borderId="1" xfId="1" applyFont="1" applyBorder="1">
      <alignment vertical="center"/>
    </xf>
    <xf numFmtId="38" fontId="3" fillId="0" borderId="9" xfId="1" applyFont="1" applyBorder="1" applyAlignment="1">
      <alignment vertical="center" wrapText="1" shrinkToFit="1"/>
    </xf>
    <xf numFmtId="38" fontId="3" fillId="0" borderId="9" xfId="1" applyFont="1" applyBorder="1" applyAlignment="1">
      <alignment vertical="center" wrapText="1"/>
    </xf>
    <xf numFmtId="38" fontId="5" fillId="0" borderId="1" xfId="1" applyFont="1" applyBorder="1" applyAlignment="1">
      <alignment horizontal="left" vertical="center" shrinkToFit="1"/>
    </xf>
    <xf numFmtId="38" fontId="10" fillId="0" borderId="1" xfId="1" applyFont="1" applyBorder="1" applyAlignment="1">
      <alignment horizontal="left" vertical="center" justifyLastLine="1"/>
    </xf>
    <xf numFmtId="38" fontId="10" fillId="0" borderId="1" xfId="1" applyFont="1" applyBorder="1">
      <alignment vertical="center"/>
    </xf>
    <xf numFmtId="38" fontId="6" fillId="0" borderId="0" xfId="1" applyFont="1" applyAlignment="1">
      <alignment vertical="center"/>
    </xf>
    <xf numFmtId="38" fontId="0" fillId="0" borderId="0" xfId="1" applyFont="1" applyBorder="1">
      <alignment vertical="center"/>
    </xf>
    <xf numFmtId="38" fontId="6" fillId="0" borderId="0" xfId="1" applyFont="1">
      <alignment vertical="center"/>
    </xf>
    <xf numFmtId="38" fontId="3" fillId="0" borderId="10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0" fillId="2" borderId="10" xfId="1" applyFont="1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 justifyLastLine="1"/>
    </xf>
    <xf numFmtId="38" fontId="0" fillId="0" borderId="3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0" xfId="0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0" fillId="0" borderId="0" xfId="1" applyFont="1" applyAlignment="1">
      <alignment vertical="center"/>
    </xf>
    <xf numFmtId="0" fontId="0" fillId="0" borderId="0" xfId="0" applyAlignment="1">
      <alignment vertical="center"/>
    </xf>
    <xf numFmtId="38" fontId="0" fillId="0" borderId="1" xfId="1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38" fontId="0" fillId="0" borderId="10" xfId="1" applyFont="1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6" xfId="1" applyFont="1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2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38" fontId="3" fillId="0" borderId="9" xfId="1" applyFont="1" applyBorder="1" applyAlignment="1">
      <alignment vertical="center"/>
    </xf>
    <xf numFmtId="38" fontId="6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0" xfId="1" applyFont="1" applyAlignment="1">
      <alignment vertical="top" wrapText="1"/>
    </xf>
    <xf numFmtId="0" fontId="5" fillId="0" borderId="0" xfId="0" applyFont="1" applyAlignment="1">
      <alignment vertical="top" wrapText="1"/>
    </xf>
    <xf numFmtId="38" fontId="3" fillId="0" borderId="0" xfId="1" applyFont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6" fillId="0" borderId="0" xfId="0" applyFont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2" borderId="10" xfId="1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distributed" vertical="center" justifyLastLine="1"/>
    </xf>
    <xf numFmtId="0" fontId="5" fillId="2" borderId="7" xfId="0" applyFont="1" applyFill="1" applyBorder="1" applyAlignment="1">
      <alignment horizontal="distributed" vertical="center" justifyLastLine="1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1" xfId="1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38" fontId="5" fillId="0" borderId="0" xfId="1" applyFont="1" applyAlignment="1">
      <alignment vertical="center"/>
    </xf>
    <xf numFmtId="38" fontId="5" fillId="0" borderId="2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A2" sqref="A2:B2"/>
    </sheetView>
  </sheetViews>
  <sheetFormatPr defaultRowHeight="21" customHeight="1" x14ac:dyDescent="0.15"/>
  <cols>
    <col min="1" max="2" width="5.625" style="1" customWidth="1"/>
    <col min="3" max="3" width="14.125" style="1" customWidth="1"/>
    <col min="4" max="6" width="12.5" style="1" customWidth="1"/>
    <col min="7" max="7" width="30.25" style="1" customWidth="1"/>
    <col min="8" max="16384" width="9" style="1"/>
  </cols>
  <sheetData>
    <row r="1" spans="1:7" ht="21" customHeight="1" x14ac:dyDescent="0.15">
      <c r="A1" s="1" t="s">
        <v>30</v>
      </c>
      <c r="D1" s="96" t="s">
        <v>31</v>
      </c>
      <c r="E1" s="97"/>
      <c r="F1" s="97"/>
      <c r="G1" s="12" t="s">
        <v>32</v>
      </c>
    </row>
    <row r="2" spans="1:7" ht="21" customHeight="1" x14ac:dyDescent="0.15">
      <c r="A2" s="105" t="s">
        <v>33</v>
      </c>
      <c r="B2" s="106"/>
    </row>
    <row r="3" spans="1:7" ht="21" customHeight="1" x14ac:dyDescent="0.15">
      <c r="A3" s="98" t="s">
        <v>18</v>
      </c>
      <c r="B3" s="98"/>
      <c r="C3" s="99"/>
      <c r="D3" s="2" t="s">
        <v>2</v>
      </c>
      <c r="E3" s="2" t="s">
        <v>5</v>
      </c>
      <c r="F3" s="2" t="s">
        <v>6</v>
      </c>
      <c r="G3" s="3" t="s">
        <v>7</v>
      </c>
    </row>
    <row r="4" spans="1:7" ht="21" customHeight="1" x14ac:dyDescent="0.15">
      <c r="A4" s="82" t="s">
        <v>0</v>
      </c>
      <c r="B4" s="107"/>
      <c r="C4" s="104"/>
      <c r="D4" s="5">
        <f>+D5+D8</f>
        <v>10529683</v>
      </c>
      <c r="E4" s="5">
        <f>+E5+E8</f>
        <v>12270935</v>
      </c>
      <c r="F4" s="5">
        <f>+F5+F8</f>
        <v>11959710</v>
      </c>
      <c r="G4" s="5"/>
    </row>
    <row r="5" spans="1:7" ht="21" customHeight="1" x14ac:dyDescent="0.15">
      <c r="A5" s="4"/>
      <c r="B5" s="82" t="s">
        <v>1</v>
      </c>
      <c r="C5" s="104"/>
      <c r="D5" s="5">
        <f>SUM(D6:D7)</f>
        <v>454200</v>
      </c>
      <c r="E5" s="5">
        <f t="shared" ref="E5:F5" si="0">SUM(E6:E7)</f>
        <v>586940</v>
      </c>
      <c r="F5" s="5">
        <f t="shared" si="0"/>
        <v>383430</v>
      </c>
      <c r="G5" s="5"/>
    </row>
    <row r="6" spans="1:7" ht="21" customHeight="1" x14ac:dyDescent="0.15">
      <c r="A6" s="4"/>
      <c r="B6" s="4"/>
      <c r="C6" s="10" t="s">
        <v>3</v>
      </c>
      <c r="D6" s="9">
        <v>171910</v>
      </c>
      <c r="E6" s="9">
        <v>209890</v>
      </c>
      <c r="F6" s="9">
        <v>100230</v>
      </c>
      <c r="G6" s="5"/>
    </row>
    <row r="7" spans="1:7" ht="21" customHeight="1" x14ac:dyDescent="0.15">
      <c r="A7" s="4"/>
      <c r="B7" s="4"/>
      <c r="C7" s="19" t="s">
        <v>4</v>
      </c>
      <c r="D7" s="10">
        <v>282290</v>
      </c>
      <c r="E7" s="10">
        <v>377050</v>
      </c>
      <c r="F7" s="10">
        <v>283200</v>
      </c>
      <c r="G7" s="5"/>
    </row>
    <row r="8" spans="1:7" ht="21" customHeight="1" x14ac:dyDescent="0.15">
      <c r="A8" s="4"/>
      <c r="B8" s="82" t="s">
        <v>8</v>
      </c>
      <c r="C8" s="84"/>
      <c r="D8" s="5">
        <f>SUM(D9:D14)</f>
        <v>10075483</v>
      </c>
      <c r="E8" s="5">
        <f>SUM(E9:E14)</f>
        <v>11683995</v>
      </c>
      <c r="F8" s="5">
        <f>SUM(F9:F14)</f>
        <v>11576280</v>
      </c>
      <c r="G8" s="5"/>
    </row>
    <row r="9" spans="1:7" ht="21" customHeight="1" x14ac:dyDescent="0.15">
      <c r="A9" s="4"/>
      <c r="B9" s="8"/>
      <c r="C9" s="9" t="s">
        <v>9</v>
      </c>
      <c r="D9" s="10">
        <v>7123973</v>
      </c>
      <c r="E9" s="10">
        <v>8191030</v>
      </c>
      <c r="F9" s="10">
        <v>7788430</v>
      </c>
      <c r="G9" s="5"/>
    </row>
    <row r="10" spans="1:7" ht="21" customHeight="1" x14ac:dyDescent="0.15">
      <c r="A10" s="4"/>
      <c r="B10" s="4"/>
      <c r="C10" s="10" t="s">
        <v>10</v>
      </c>
      <c r="D10" s="10">
        <v>1720075</v>
      </c>
      <c r="E10" s="10">
        <v>1588690</v>
      </c>
      <c r="F10" s="10">
        <v>1560180</v>
      </c>
      <c r="G10" s="5"/>
    </row>
    <row r="11" spans="1:7" ht="21" customHeight="1" x14ac:dyDescent="0.15">
      <c r="A11" s="4"/>
      <c r="B11" s="4"/>
      <c r="C11" s="10" t="s">
        <v>16</v>
      </c>
      <c r="D11" s="10">
        <v>0</v>
      </c>
      <c r="E11" s="10">
        <v>115520</v>
      </c>
      <c r="F11" s="10">
        <v>333365</v>
      </c>
      <c r="G11" s="5"/>
    </row>
    <row r="12" spans="1:7" ht="21" customHeight="1" x14ac:dyDescent="0.15">
      <c r="A12" s="4"/>
      <c r="B12" s="4"/>
      <c r="C12" s="10" t="s">
        <v>11</v>
      </c>
      <c r="D12" s="10">
        <v>796715</v>
      </c>
      <c r="E12" s="10">
        <v>1401145</v>
      </c>
      <c r="F12" s="10">
        <v>1490175</v>
      </c>
      <c r="G12" s="10" t="s">
        <v>17</v>
      </c>
    </row>
    <row r="13" spans="1:7" ht="21" customHeight="1" x14ac:dyDescent="0.15">
      <c r="A13" s="4"/>
      <c r="B13" s="4"/>
      <c r="C13" s="10" t="s">
        <v>12</v>
      </c>
      <c r="D13" s="10">
        <v>16800</v>
      </c>
      <c r="E13" s="10">
        <v>16800</v>
      </c>
      <c r="F13" s="10">
        <v>0</v>
      </c>
      <c r="G13" s="5"/>
    </row>
    <row r="14" spans="1:7" ht="21" customHeight="1" x14ac:dyDescent="0.15">
      <c r="A14" s="4"/>
      <c r="B14" s="4"/>
      <c r="C14" s="10" t="s">
        <v>13</v>
      </c>
      <c r="D14" s="10">
        <v>417920</v>
      </c>
      <c r="E14" s="10">
        <v>370810</v>
      </c>
      <c r="F14" s="10">
        <v>404130</v>
      </c>
      <c r="G14" s="5"/>
    </row>
    <row r="15" spans="1:7" ht="21" customHeight="1" x14ac:dyDescent="0.15">
      <c r="A15" s="82" t="s">
        <v>19</v>
      </c>
      <c r="B15" s="107"/>
      <c r="C15" s="104"/>
      <c r="D15" s="5">
        <f>+D16+D18</f>
        <v>962175</v>
      </c>
      <c r="E15" s="5">
        <f t="shared" ref="E15:F15" si="1">+E16+E18</f>
        <v>968428</v>
      </c>
      <c r="F15" s="5">
        <f t="shared" si="1"/>
        <v>1039726</v>
      </c>
      <c r="G15" s="5"/>
    </row>
    <row r="16" spans="1:7" ht="21" customHeight="1" x14ac:dyDescent="0.15">
      <c r="A16" s="4"/>
      <c r="B16" s="82" t="s">
        <v>20</v>
      </c>
      <c r="C16" s="104"/>
      <c r="D16" s="5">
        <f>SUM(D17)</f>
        <v>310846</v>
      </c>
      <c r="E16" s="5">
        <f t="shared" ref="E16:F16" si="2">SUM(E17)</f>
        <v>357415</v>
      </c>
      <c r="F16" s="5">
        <f t="shared" si="2"/>
        <v>360509</v>
      </c>
      <c r="G16" s="5"/>
    </row>
    <row r="17" spans="1:7" ht="21" customHeight="1" x14ac:dyDescent="0.15">
      <c r="A17" s="4"/>
      <c r="B17" s="8"/>
      <c r="C17" s="25" t="s">
        <v>14</v>
      </c>
      <c r="D17" s="10">
        <v>310846</v>
      </c>
      <c r="E17" s="10">
        <v>357415</v>
      </c>
      <c r="F17" s="10">
        <v>360509</v>
      </c>
      <c r="G17" s="10" t="s">
        <v>15</v>
      </c>
    </row>
    <row r="18" spans="1:7" ht="21" customHeight="1" x14ac:dyDescent="0.15">
      <c r="A18" s="8"/>
      <c r="B18" s="82" t="s">
        <v>21</v>
      </c>
      <c r="C18" s="101"/>
      <c r="D18" s="7">
        <f>SUM(D19:D24)</f>
        <v>651329</v>
      </c>
      <c r="E18" s="7">
        <f t="shared" ref="E18:F18" si="3">SUM(E19:E24)</f>
        <v>611013</v>
      </c>
      <c r="F18" s="7">
        <f t="shared" si="3"/>
        <v>679217</v>
      </c>
      <c r="G18" s="7"/>
    </row>
    <row r="19" spans="1:7" ht="21" customHeight="1" x14ac:dyDescent="0.15">
      <c r="A19" s="8"/>
      <c r="B19" s="8"/>
      <c r="C19" s="10" t="s">
        <v>22</v>
      </c>
      <c r="D19" s="10">
        <v>8200</v>
      </c>
      <c r="E19" s="10">
        <v>0</v>
      </c>
      <c r="F19" s="10">
        <v>0</v>
      </c>
      <c r="G19" s="5"/>
    </row>
    <row r="20" spans="1:7" ht="21" customHeight="1" x14ac:dyDescent="0.15">
      <c r="A20" s="8"/>
      <c r="B20" s="8"/>
      <c r="C20" s="10" t="s">
        <v>23</v>
      </c>
      <c r="D20" s="10">
        <v>34452</v>
      </c>
      <c r="E20" s="10">
        <v>34055</v>
      </c>
      <c r="F20" s="10">
        <v>14207</v>
      </c>
      <c r="G20" s="5"/>
    </row>
    <row r="21" spans="1:7" ht="21" customHeight="1" x14ac:dyDescent="0.15">
      <c r="A21" s="8"/>
      <c r="B21" s="8"/>
      <c r="C21" s="10" t="s">
        <v>24</v>
      </c>
      <c r="D21" s="10">
        <v>33237</v>
      </c>
      <c r="E21" s="10">
        <v>52738</v>
      </c>
      <c r="F21" s="10">
        <v>131260</v>
      </c>
      <c r="G21" s="5"/>
    </row>
    <row r="22" spans="1:7" ht="21" customHeight="1" x14ac:dyDescent="0.15">
      <c r="A22" s="8"/>
      <c r="B22" s="8"/>
      <c r="C22" s="23" t="s">
        <v>25</v>
      </c>
      <c r="D22" s="10">
        <v>227200</v>
      </c>
      <c r="E22" s="10">
        <v>205600</v>
      </c>
      <c r="F22" s="10">
        <v>218500</v>
      </c>
      <c r="G22" s="5"/>
    </row>
    <row r="23" spans="1:7" ht="21" customHeight="1" x14ac:dyDescent="0.15">
      <c r="A23" s="8"/>
      <c r="B23" s="8"/>
      <c r="C23" s="23" t="s">
        <v>26</v>
      </c>
      <c r="D23" s="10">
        <v>269900</v>
      </c>
      <c r="E23" s="10">
        <v>314200</v>
      </c>
      <c r="F23" s="10">
        <v>309400</v>
      </c>
      <c r="G23" s="5"/>
    </row>
    <row r="24" spans="1:7" ht="21" customHeight="1" x14ac:dyDescent="0.15">
      <c r="A24" s="8"/>
      <c r="B24" s="8"/>
      <c r="C24" s="19" t="s">
        <v>27</v>
      </c>
      <c r="D24" s="19">
        <v>78340</v>
      </c>
      <c r="E24" s="19">
        <v>4420</v>
      </c>
      <c r="F24" s="19">
        <v>5850</v>
      </c>
      <c r="G24" s="19" t="s">
        <v>28</v>
      </c>
    </row>
    <row r="25" spans="1:7" ht="21" customHeight="1" x14ac:dyDescent="0.15">
      <c r="A25" s="79" t="s">
        <v>29</v>
      </c>
      <c r="B25" s="80"/>
      <c r="C25" s="81"/>
      <c r="D25" s="34">
        <f>+D4+D15</f>
        <v>11491858</v>
      </c>
      <c r="E25" s="34">
        <f t="shared" ref="E25:F25" si="4">+E4+E15</f>
        <v>13239363</v>
      </c>
      <c r="F25" s="34">
        <f t="shared" si="4"/>
        <v>12999436</v>
      </c>
      <c r="G25" s="34"/>
    </row>
    <row r="27" spans="1:7" ht="21" customHeight="1" x14ac:dyDescent="0.15">
      <c r="A27" s="105" t="s">
        <v>34</v>
      </c>
      <c r="B27" s="106"/>
    </row>
    <row r="28" spans="1:7" ht="21" customHeight="1" x14ac:dyDescent="0.15">
      <c r="A28" s="98" t="s">
        <v>18</v>
      </c>
      <c r="B28" s="98"/>
      <c r="C28" s="99"/>
      <c r="D28" s="2" t="s">
        <v>2</v>
      </c>
      <c r="E28" s="2" t="s">
        <v>5</v>
      </c>
      <c r="F28" s="2" t="s">
        <v>6</v>
      </c>
      <c r="G28" s="3" t="s">
        <v>7</v>
      </c>
    </row>
    <row r="29" spans="1:7" ht="21" customHeight="1" x14ac:dyDescent="0.15">
      <c r="A29" s="82" t="s">
        <v>35</v>
      </c>
      <c r="B29" s="83"/>
      <c r="C29" s="84"/>
      <c r="D29" s="5">
        <f>SUM(D30:D32)</f>
        <v>21353091</v>
      </c>
      <c r="E29" s="5">
        <f t="shared" ref="E29:F29" si="5">SUM(E30:E32)</f>
        <v>24821550</v>
      </c>
      <c r="F29" s="5">
        <f t="shared" si="5"/>
        <v>25290918</v>
      </c>
      <c r="G29" s="5"/>
    </row>
    <row r="30" spans="1:7" ht="21" customHeight="1" x14ac:dyDescent="0.15">
      <c r="A30" s="8"/>
      <c r="B30" s="26" t="s">
        <v>36</v>
      </c>
      <c r="C30" s="25"/>
      <c r="D30" s="5"/>
      <c r="E30" s="5"/>
      <c r="F30" s="5"/>
      <c r="G30" s="5"/>
    </row>
    <row r="31" spans="1:7" ht="21" customHeight="1" x14ac:dyDescent="0.15">
      <c r="A31" s="8"/>
      <c r="B31" s="26" t="s">
        <v>40</v>
      </c>
      <c r="C31" s="25"/>
      <c r="D31" s="5">
        <v>14611039</v>
      </c>
      <c r="E31" s="5">
        <v>16183280</v>
      </c>
      <c r="F31" s="5">
        <v>19990320</v>
      </c>
      <c r="G31" s="5" t="s">
        <v>112</v>
      </c>
    </row>
    <row r="32" spans="1:7" ht="21" customHeight="1" x14ac:dyDescent="0.15">
      <c r="A32" s="21"/>
      <c r="B32" s="26" t="s">
        <v>37</v>
      </c>
      <c r="C32" s="25"/>
      <c r="D32" s="10">
        <v>6742052</v>
      </c>
      <c r="E32" s="10">
        <v>8638270</v>
      </c>
      <c r="F32" s="10">
        <v>5300598</v>
      </c>
      <c r="G32" s="10" t="s">
        <v>39</v>
      </c>
    </row>
    <row r="33" spans="1:7" ht="21" customHeight="1" x14ac:dyDescent="0.15">
      <c r="A33" s="100" t="s">
        <v>38</v>
      </c>
      <c r="B33" s="83"/>
      <c r="C33" s="84"/>
      <c r="D33" s="5">
        <v>1030265</v>
      </c>
      <c r="E33" s="5">
        <v>981208</v>
      </c>
      <c r="F33" s="5">
        <v>0</v>
      </c>
      <c r="G33" s="11" t="s">
        <v>181</v>
      </c>
    </row>
    <row r="34" spans="1:7" ht="21" customHeight="1" x14ac:dyDescent="0.15">
      <c r="A34" s="82" t="s">
        <v>41</v>
      </c>
      <c r="B34" s="101"/>
      <c r="C34" s="101"/>
      <c r="D34" s="5">
        <f>SUM(D35:D36)</f>
        <v>266728</v>
      </c>
      <c r="E34" s="7">
        <f>SUM(E35:E36)</f>
        <v>257990</v>
      </c>
      <c r="F34" s="7">
        <f>SUM(F35:F36)</f>
        <v>255215</v>
      </c>
      <c r="G34" s="7"/>
    </row>
    <row r="35" spans="1:7" ht="21" customHeight="1" x14ac:dyDescent="0.15">
      <c r="A35" s="14"/>
      <c r="B35" s="15"/>
      <c r="C35" s="16"/>
      <c r="D35" s="19">
        <v>30000</v>
      </c>
      <c r="E35" s="19">
        <v>30000</v>
      </c>
      <c r="F35" s="19">
        <v>30000</v>
      </c>
      <c r="G35" s="19" t="s">
        <v>45</v>
      </c>
    </row>
    <row r="36" spans="1:7" ht="21" customHeight="1" x14ac:dyDescent="0.15">
      <c r="A36" s="17"/>
      <c r="B36" s="13"/>
      <c r="C36" s="18"/>
      <c r="D36" s="9">
        <v>236728</v>
      </c>
      <c r="E36" s="9">
        <v>227990</v>
      </c>
      <c r="F36" s="9">
        <v>225215</v>
      </c>
      <c r="G36" s="9" t="s">
        <v>46</v>
      </c>
    </row>
    <row r="37" spans="1:7" ht="21" customHeight="1" x14ac:dyDescent="0.15">
      <c r="A37" s="102" t="s">
        <v>42</v>
      </c>
      <c r="B37" s="103"/>
      <c r="C37" s="104"/>
      <c r="D37" s="7">
        <f>SUM(D38:D39)</f>
        <v>68810</v>
      </c>
      <c r="E37" s="7">
        <f>SUM(E38:E39)</f>
        <v>134060</v>
      </c>
      <c r="F37" s="7">
        <f>SUM(F38:F39)</f>
        <v>113550</v>
      </c>
      <c r="G37" s="7"/>
    </row>
    <row r="38" spans="1:7" ht="21" customHeight="1" x14ac:dyDescent="0.15">
      <c r="A38" s="14"/>
      <c r="B38" s="15"/>
      <c r="C38" s="16"/>
      <c r="D38" s="19">
        <v>47850</v>
      </c>
      <c r="E38" s="19">
        <v>97020</v>
      </c>
      <c r="F38" s="19">
        <v>86130</v>
      </c>
      <c r="G38" s="19" t="s">
        <v>47</v>
      </c>
    </row>
    <row r="39" spans="1:7" ht="21" customHeight="1" x14ac:dyDescent="0.15">
      <c r="A39" s="17"/>
      <c r="B39" s="13"/>
      <c r="C39" s="18"/>
      <c r="D39" s="9">
        <v>20960</v>
      </c>
      <c r="E39" s="9">
        <v>37040</v>
      </c>
      <c r="F39" s="9">
        <v>27420</v>
      </c>
      <c r="G39" s="9" t="s">
        <v>48</v>
      </c>
    </row>
    <row r="40" spans="1:7" ht="21" customHeight="1" x14ac:dyDescent="0.15">
      <c r="A40" s="100" t="s">
        <v>43</v>
      </c>
      <c r="B40" s="83"/>
      <c r="C40" s="84"/>
      <c r="D40" s="5">
        <v>0</v>
      </c>
      <c r="E40" s="5">
        <v>0</v>
      </c>
      <c r="F40" s="5">
        <v>0</v>
      </c>
      <c r="G40" s="5"/>
    </row>
    <row r="41" spans="1:7" ht="21" customHeight="1" x14ac:dyDescent="0.15">
      <c r="A41" s="82" t="s">
        <v>44</v>
      </c>
      <c r="B41" s="83"/>
      <c r="C41" s="84"/>
      <c r="D41" s="5">
        <f>SUM(D42:D46)</f>
        <v>3008322</v>
      </c>
      <c r="E41" s="5">
        <f>SUM(E42:E46)</f>
        <v>2751995</v>
      </c>
      <c r="F41" s="5">
        <f>SUM(F42:F46)</f>
        <v>1967844</v>
      </c>
      <c r="G41" s="5"/>
    </row>
    <row r="42" spans="1:7" ht="21" customHeight="1" x14ac:dyDescent="0.15">
      <c r="A42" s="14"/>
      <c r="B42" s="91" t="s">
        <v>53</v>
      </c>
      <c r="C42" s="78"/>
      <c r="D42" s="10">
        <v>66046</v>
      </c>
      <c r="E42" s="10">
        <v>65326</v>
      </c>
      <c r="F42" s="10">
        <v>87067</v>
      </c>
      <c r="G42" s="10"/>
    </row>
    <row r="43" spans="1:7" ht="21" customHeight="1" x14ac:dyDescent="0.15">
      <c r="A43" s="14"/>
      <c r="B43" s="91" t="s">
        <v>49</v>
      </c>
      <c r="C43" s="78"/>
      <c r="D43" s="10">
        <v>2045976</v>
      </c>
      <c r="E43" s="10">
        <v>1130699</v>
      </c>
      <c r="F43" s="10">
        <v>877854</v>
      </c>
      <c r="G43" s="10"/>
    </row>
    <row r="44" spans="1:7" ht="21" customHeight="1" x14ac:dyDescent="0.15">
      <c r="A44" s="4"/>
      <c r="B44" s="91" t="s">
        <v>50</v>
      </c>
      <c r="C44" s="78"/>
      <c r="D44" s="10">
        <v>137325</v>
      </c>
      <c r="E44" s="10">
        <v>80551</v>
      </c>
      <c r="F44" s="10">
        <v>19600</v>
      </c>
      <c r="G44" s="10"/>
    </row>
    <row r="45" spans="1:7" ht="21" customHeight="1" x14ac:dyDescent="0.15">
      <c r="A45" s="4"/>
      <c r="B45" s="91" t="s">
        <v>51</v>
      </c>
      <c r="C45" s="78"/>
      <c r="D45" s="10">
        <v>144562</v>
      </c>
      <c r="E45" s="10">
        <v>336334</v>
      </c>
      <c r="F45" s="10">
        <v>524853</v>
      </c>
      <c r="G45" s="10"/>
    </row>
    <row r="46" spans="1:7" ht="21" customHeight="1" x14ac:dyDescent="0.15">
      <c r="A46" s="21"/>
      <c r="B46" s="91" t="s">
        <v>52</v>
      </c>
      <c r="C46" s="78"/>
      <c r="D46" s="10">
        <v>614413</v>
      </c>
      <c r="E46" s="10">
        <v>1139085</v>
      </c>
      <c r="F46" s="10">
        <v>458470</v>
      </c>
      <c r="G46" s="10"/>
    </row>
    <row r="47" spans="1:7" ht="21" customHeight="1" x14ac:dyDescent="0.15">
      <c r="A47" s="82" t="s">
        <v>54</v>
      </c>
      <c r="B47" s="83"/>
      <c r="C47" s="84"/>
      <c r="D47" s="5">
        <f>SUM(D48:D52)</f>
        <v>856271</v>
      </c>
      <c r="E47" s="5">
        <f>SUM(E48:E51)</f>
        <v>1090361</v>
      </c>
      <c r="F47" s="5">
        <f>SUM(F48:F52)</f>
        <v>1326440</v>
      </c>
      <c r="G47" s="5"/>
    </row>
    <row r="48" spans="1:7" ht="21" customHeight="1" x14ac:dyDescent="0.15">
      <c r="A48" s="20"/>
      <c r="B48" s="91" t="s">
        <v>53</v>
      </c>
      <c r="C48" s="78"/>
      <c r="D48" s="10">
        <v>62516</v>
      </c>
      <c r="E48" s="10">
        <v>46537</v>
      </c>
      <c r="F48" s="10">
        <v>57265</v>
      </c>
      <c r="G48" s="10" t="s">
        <v>55</v>
      </c>
    </row>
    <row r="49" spans="1:7" ht="21" customHeight="1" x14ac:dyDescent="0.15">
      <c r="A49" s="20"/>
      <c r="B49" s="91" t="s">
        <v>9</v>
      </c>
      <c r="C49" s="78"/>
      <c r="D49" s="10">
        <v>733768</v>
      </c>
      <c r="E49" s="10">
        <v>990240</v>
      </c>
      <c r="F49" s="10">
        <v>1195251</v>
      </c>
      <c r="G49" s="10" t="s">
        <v>56</v>
      </c>
    </row>
    <row r="50" spans="1:7" ht="21" customHeight="1" x14ac:dyDescent="0.15">
      <c r="A50" s="4"/>
      <c r="B50" s="91" t="s">
        <v>11</v>
      </c>
      <c r="C50" s="78"/>
      <c r="D50" s="10">
        <v>25375</v>
      </c>
      <c r="E50" s="10">
        <v>26204</v>
      </c>
      <c r="F50" s="10">
        <v>27466</v>
      </c>
      <c r="G50" s="10" t="s">
        <v>57</v>
      </c>
    </row>
    <row r="51" spans="1:7" ht="21" customHeight="1" x14ac:dyDescent="0.15">
      <c r="A51" s="4"/>
      <c r="B51" s="91" t="s">
        <v>10</v>
      </c>
      <c r="C51" s="78"/>
      <c r="D51" s="10">
        <v>34612</v>
      </c>
      <c r="E51" s="10">
        <v>27380</v>
      </c>
      <c r="F51" s="10">
        <v>27785</v>
      </c>
      <c r="G51" s="10" t="s">
        <v>57</v>
      </c>
    </row>
    <row r="52" spans="1:7" ht="21" customHeight="1" x14ac:dyDescent="0.15">
      <c r="A52" s="21"/>
      <c r="B52" s="91" t="s">
        <v>52</v>
      </c>
      <c r="C52" s="78"/>
      <c r="D52" s="10">
        <v>0</v>
      </c>
      <c r="E52" s="10">
        <v>0</v>
      </c>
      <c r="F52" s="10">
        <v>18673</v>
      </c>
      <c r="G52" s="10" t="s">
        <v>113</v>
      </c>
    </row>
    <row r="53" spans="1:7" ht="21" customHeight="1" x14ac:dyDescent="0.15">
      <c r="A53" s="100" t="s">
        <v>58</v>
      </c>
      <c r="B53" s="83"/>
      <c r="C53" s="84"/>
      <c r="D53" s="5">
        <v>241200</v>
      </c>
      <c r="E53" s="5">
        <v>220987</v>
      </c>
      <c r="F53" s="5">
        <v>219700</v>
      </c>
      <c r="G53" s="5" t="s">
        <v>59</v>
      </c>
    </row>
    <row r="54" spans="1:7" ht="21" customHeight="1" x14ac:dyDescent="0.15">
      <c r="A54" s="82" t="s">
        <v>60</v>
      </c>
      <c r="B54" s="83"/>
      <c r="C54" s="84"/>
      <c r="D54" s="5">
        <f>SUM(D55:D59)</f>
        <v>487467</v>
      </c>
      <c r="E54" s="5">
        <f>SUM(E55:E59)</f>
        <v>470955</v>
      </c>
      <c r="F54" s="5">
        <f>SUM(F55:F59)</f>
        <v>441234</v>
      </c>
      <c r="G54" s="5"/>
    </row>
    <row r="55" spans="1:7" ht="21" customHeight="1" x14ac:dyDescent="0.15">
      <c r="A55" s="8"/>
      <c r="B55" s="91" t="s">
        <v>9</v>
      </c>
      <c r="C55" s="78"/>
      <c r="D55" s="10">
        <v>135776</v>
      </c>
      <c r="E55" s="10">
        <v>106542</v>
      </c>
      <c r="F55" s="10">
        <v>82350</v>
      </c>
      <c r="G55" s="10" t="s">
        <v>63</v>
      </c>
    </row>
    <row r="56" spans="1:7" ht="21" customHeight="1" x14ac:dyDescent="0.15">
      <c r="A56" s="8"/>
      <c r="B56" s="91" t="s">
        <v>11</v>
      </c>
      <c r="C56" s="78"/>
      <c r="D56" s="10">
        <v>30780</v>
      </c>
      <c r="E56" s="10">
        <v>0</v>
      </c>
      <c r="F56" s="10">
        <v>37800</v>
      </c>
      <c r="G56" s="10" t="s">
        <v>62</v>
      </c>
    </row>
    <row r="57" spans="1:7" ht="21" customHeight="1" x14ac:dyDescent="0.15">
      <c r="A57" s="8"/>
      <c r="B57" s="91" t="s">
        <v>10</v>
      </c>
      <c r="C57" s="78"/>
      <c r="D57" s="10">
        <v>0</v>
      </c>
      <c r="E57" s="10">
        <v>0</v>
      </c>
      <c r="F57" s="10">
        <v>0</v>
      </c>
      <c r="G57" s="10"/>
    </row>
    <row r="58" spans="1:7" ht="21" customHeight="1" x14ac:dyDescent="0.15">
      <c r="A58" s="8"/>
      <c r="B58" s="91" t="s">
        <v>52</v>
      </c>
      <c r="C58" s="78"/>
      <c r="D58" s="10">
        <v>28836</v>
      </c>
      <c r="E58" s="10">
        <v>75600</v>
      </c>
      <c r="F58" s="10">
        <v>25920</v>
      </c>
      <c r="G58" s="10" t="s">
        <v>62</v>
      </c>
    </row>
    <row r="59" spans="1:7" ht="21" customHeight="1" x14ac:dyDescent="0.15">
      <c r="A59" s="21"/>
      <c r="B59" s="91" t="s">
        <v>61</v>
      </c>
      <c r="C59" s="78"/>
      <c r="D59" s="10">
        <v>292075</v>
      </c>
      <c r="E59" s="10">
        <v>288813</v>
      </c>
      <c r="F59" s="10">
        <v>295164</v>
      </c>
      <c r="G59" s="10" t="s">
        <v>64</v>
      </c>
    </row>
    <row r="60" spans="1:7" ht="21" customHeight="1" x14ac:dyDescent="0.15">
      <c r="A60" s="82" t="s">
        <v>65</v>
      </c>
      <c r="B60" s="83"/>
      <c r="C60" s="84"/>
      <c r="D60" s="5">
        <f t="shared" ref="D60:E60" si="6">+D61+D66</f>
        <v>12719592</v>
      </c>
      <c r="E60" s="5">
        <f t="shared" si="6"/>
        <v>12761049</v>
      </c>
      <c r="F60" s="5">
        <f>+F61+F66</f>
        <v>13398755</v>
      </c>
      <c r="G60" s="5"/>
    </row>
    <row r="61" spans="1:7" ht="21" customHeight="1" x14ac:dyDescent="0.15">
      <c r="A61" s="20"/>
      <c r="B61" s="94" t="s">
        <v>66</v>
      </c>
      <c r="C61" s="78"/>
      <c r="D61" s="5">
        <f t="shared" ref="D61:E61" si="7">SUM(D62:D65)</f>
        <v>10186979</v>
      </c>
      <c r="E61" s="5">
        <f t="shared" si="7"/>
        <v>10026683</v>
      </c>
      <c r="F61" s="5">
        <f>SUM(F62:F65)</f>
        <v>10773883</v>
      </c>
      <c r="G61" s="5"/>
    </row>
    <row r="62" spans="1:7" ht="21" customHeight="1" x14ac:dyDescent="0.15">
      <c r="A62" s="8"/>
      <c r="B62" s="8"/>
      <c r="C62" s="22" t="s">
        <v>67</v>
      </c>
      <c r="D62" s="10">
        <v>7793607</v>
      </c>
      <c r="E62" s="10">
        <v>7613703</v>
      </c>
      <c r="F62" s="10">
        <v>8218615</v>
      </c>
      <c r="G62" s="10"/>
    </row>
    <row r="63" spans="1:7" ht="21" customHeight="1" x14ac:dyDescent="0.15">
      <c r="A63" s="8"/>
      <c r="B63" s="8"/>
      <c r="C63" s="23" t="s">
        <v>68</v>
      </c>
      <c r="D63" s="10">
        <v>1880678</v>
      </c>
      <c r="E63" s="10">
        <v>1984462</v>
      </c>
      <c r="F63" s="10">
        <v>2168933</v>
      </c>
      <c r="G63" s="10"/>
    </row>
    <row r="64" spans="1:7" ht="21" customHeight="1" x14ac:dyDescent="0.15">
      <c r="A64" s="8"/>
      <c r="B64" s="8"/>
      <c r="C64" s="23" t="s">
        <v>69</v>
      </c>
      <c r="D64" s="10">
        <v>498403</v>
      </c>
      <c r="E64" s="10">
        <v>414637</v>
      </c>
      <c r="F64" s="10">
        <v>370200</v>
      </c>
      <c r="G64" s="10"/>
    </row>
    <row r="65" spans="1:7" ht="21" customHeight="1" x14ac:dyDescent="0.15">
      <c r="A65" s="8"/>
      <c r="B65" s="6"/>
      <c r="C65" s="22" t="s">
        <v>70</v>
      </c>
      <c r="D65" s="10">
        <v>14291</v>
      </c>
      <c r="E65" s="10">
        <v>13881</v>
      </c>
      <c r="F65" s="10">
        <v>16135</v>
      </c>
      <c r="G65" s="10"/>
    </row>
    <row r="66" spans="1:7" ht="21" customHeight="1" x14ac:dyDescent="0.15">
      <c r="A66" s="8"/>
      <c r="B66" s="94" t="s">
        <v>71</v>
      </c>
      <c r="C66" s="78"/>
      <c r="D66" s="5">
        <f t="shared" ref="D66:E66" si="8">SUM(D67:D70)</f>
        <v>2532613</v>
      </c>
      <c r="E66" s="5">
        <f t="shared" si="8"/>
        <v>2734366</v>
      </c>
      <c r="F66" s="5">
        <f>SUM(F67:F70)</f>
        <v>2624872</v>
      </c>
      <c r="G66" s="5"/>
    </row>
    <row r="67" spans="1:7" ht="21" customHeight="1" x14ac:dyDescent="0.15">
      <c r="A67" s="8"/>
      <c r="B67" s="8"/>
      <c r="C67" s="22" t="s">
        <v>67</v>
      </c>
      <c r="D67" s="10">
        <v>1212779</v>
      </c>
      <c r="E67" s="10">
        <v>1251516</v>
      </c>
      <c r="F67" s="10">
        <v>1278348</v>
      </c>
      <c r="G67" s="10"/>
    </row>
    <row r="68" spans="1:7" ht="21" customHeight="1" x14ac:dyDescent="0.15">
      <c r="A68" s="8"/>
      <c r="B68" s="8"/>
      <c r="C68" s="23" t="s">
        <v>68</v>
      </c>
      <c r="D68" s="10">
        <v>396807</v>
      </c>
      <c r="E68" s="10">
        <v>603747</v>
      </c>
      <c r="F68" s="10">
        <v>670753</v>
      </c>
      <c r="G68" s="10"/>
    </row>
    <row r="69" spans="1:7" ht="21" customHeight="1" x14ac:dyDescent="0.15">
      <c r="A69" s="8"/>
      <c r="B69" s="8"/>
      <c r="C69" s="23" t="s">
        <v>69</v>
      </c>
      <c r="D69" s="10">
        <v>769755</v>
      </c>
      <c r="E69" s="10">
        <v>757100</v>
      </c>
      <c r="F69" s="10">
        <v>516433</v>
      </c>
      <c r="G69" s="10"/>
    </row>
    <row r="70" spans="1:7" ht="21" customHeight="1" x14ac:dyDescent="0.15">
      <c r="A70" s="6"/>
      <c r="B70" s="6"/>
      <c r="C70" s="22" t="s">
        <v>70</v>
      </c>
      <c r="D70" s="10">
        <v>153272</v>
      </c>
      <c r="E70" s="10">
        <v>122003</v>
      </c>
      <c r="F70" s="10">
        <v>159338</v>
      </c>
      <c r="G70" s="10"/>
    </row>
    <row r="71" spans="1:7" ht="21" customHeight="1" x14ac:dyDescent="0.15">
      <c r="A71" s="82" t="s">
        <v>72</v>
      </c>
      <c r="B71" s="83"/>
      <c r="C71" s="84"/>
      <c r="D71" s="5">
        <f>SUM(D72:D76)</f>
        <v>22206386</v>
      </c>
      <c r="E71" s="5">
        <f t="shared" ref="E71:F71" si="9">SUM(E72:E76)</f>
        <v>11131397</v>
      </c>
      <c r="F71" s="5">
        <f t="shared" si="9"/>
        <v>12918621</v>
      </c>
      <c r="G71" s="5"/>
    </row>
    <row r="72" spans="1:7" ht="21" customHeight="1" x14ac:dyDescent="0.15">
      <c r="A72" s="20"/>
      <c r="B72" s="91" t="s">
        <v>53</v>
      </c>
      <c r="C72" s="78"/>
      <c r="D72" s="10">
        <v>16254</v>
      </c>
      <c r="E72" s="10">
        <v>51300</v>
      </c>
      <c r="F72" s="10">
        <v>16416</v>
      </c>
      <c r="G72" s="10"/>
    </row>
    <row r="73" spans="1:7" ht="21" customHeight="1" x14ac:dyDescent="0.15">
      <c r="A73" s="8"/>
      <c r="B73" s="91" t="s">
        <v>9</v>
      </c>
      <c r="C73" s="78"/>
      <c r="D73" s="10">
        <v>8634026</v>
      </c>
      <c r="E73" s="10">
        <v>9176521</v>
      </c>
      <c r="F73" s="10">
        <v>7534890</v>
      </c>
      <c r="G73" s="10"/>
    </row>
    <row r="74" spans="1:7" ht="21" customHeight="1" x14ac:dyDescent="0.15">
      <c r="A74" s="8"/>
      <c r="B74" s="91" t="s">
        <v>11</v>
      </c>
      <c r="C74" s="78"/>
      <c r="D74" s="10">
        <v>1743876</v>
      </c>
      <c r="E74" s="10">
        <v>442152</v>
      </c>
      <c r="F74" s="10">
        <v>3159700</v>
      </c>
      <c r="G74" s="10"/>
    </row>
    <row r="75" spans="1:7" ht="21" customHeight="1" x14ac:dyDescent="0.15">
      <c r="A75" s="8"/>
      <c r="B75" s="91" t="s">
        <v>10</v>
      </c>
      <c r="C75" s="78"/>
      <c r="D75" s="10">
        <v>5062230</v>
      </c>
      <c r="E75" s="10">
        <v>842400</v>
      </c>
      <c r="F75" s="10">
        <v>894996</v>
      </c>
      <c r="G75" s="10"/>
    </row>
    <row r="76" spans="1:7" ht="21" customHeight="1" x14ac:dyDescent="0.15">
      <c r="A76" s="6"/>
      <c r="B76" s="91" t="s">
        <v>52</v>
      </c>
      <c r="C76" s="78"/>
      <c r="D76" s="10">
        <v>6750000</v>
      </c>
      <c r="E76" s="10">
        <v>619024</v>
      </c>
      <c r="F76" s="10">
        <v>1312619</v>
      </c>
      <c r="G76" s="10"/>
    </row>
    <row r="77" spans="1:7" ht="21" customHeight="1" x14ac:dyDescent="0.15">
      <c r="A77" s="82" t="s">
        <v>73</v>
      </c>
      <c r="B77" s="83"/>
      <c r="C77" s="84"/>
      <c r="D77" s="10">
        <f>+D78+D82</f>
        <v>438094</v>
      </c>
      <c r="E77" s="10">
        <f t="shared" ref="E77:F77" si="10">+E78+E82</f>
        <v>450173</v>
      </c>
      <c r="F77" s="10">
        <f t="shared" si="10"/>
        <v>457195</v>
      </c>
      <c r="G77" s="10"/>
    </row>
    <row r="78" spans="1:7" ht="21" customHeight="1" x14ac:dyDescent="0.15">
      <c r="A78" s="24"/>
      <c r="B78" s="94" t="s">
        <v>74</v>
      </c>
      <c r="C78" s="95"/>
      <c r="D78" s="10">
        <f>SUM(D79:D81)</f>
        <v>376725</v>
      </c>
      <c r="E78" s="10">
        <f t="shared" ref="E78:F78" si="11">SUM(E79:E81)</f>
        <v>387973</v>
      </c>
      <c r="F78" s="10">
        <f t="shared" si="11"/>
        <v>412395</v>
      </c>
      <c r="G78" s="10"/>
    </row>
    <row r="79" spans="1:7" ht="21" customHeight="1" x14ac:dyDescent="0.15">
      <c r="A79" s="8"/>
      <c r="B79" s="27"/>
      <c r="C79" s="28" t="s">
        <v>75</v>
      </c>
      <c r="D79" s="10">
        <v>282335</v>
      </c>
      <c r="E79" s="10">
        <v>297987</v>
      </c>
      <c r="F79" s="10">
        <v>320167</v>
      </c>
      <c r="G79" s="10"/>
    </row>
    <row r="80" spans="1:7" ht="21" customHeight="1" x14ac:dyDescent="0.15">
      <c r="A80" s="8"/>
      <c r="B80" s="27"/>
      <c r="C80" s="28" t="s">
        <v>76</v>
      </c>
      <c r="D80" s="10">
        <v>47074</v>
      </c>
      <c r="E80" s="10">
        <v>45793</v>
      </c>
      <c r="F80" s="10">
        <v>47263</v>
      </c>
      <c r="G80" s="10"/>
    </row>
    <row r="81" spans="1:7" ht="21" customHeight="1" x14ac:dyDescent="0.15">
      <c r="A81" s="8"/>
      <c r="B81" s="27"/>
      <c r="C81" s="29" t="s">
        <v>77</v>
      </c>
      <c r="D81" s="10">
        <v>47316</v>
      </c>
      <c r="E81" s="10">
        <v>44193</v>
      </c>
      <c r="F81" s="10">
        <v>44965</v>
      </c>
      <c r="G81" s="10"/>
    </row>
    <row r="82" spans="1:7" ht="21" customHeight="1" x14ac:dyDescent="0.15">
      <c r="A82" s="6"/>
      <c r="B82" s="31" t="s">
        <v>78</v>
      </c>
      <c r="C82" s="30" t="s">
        <v>75</v>
      </c>
      <c r="D82" s="10">
        <v>61369</v>
      </c>
      <c r="E82" s="10">
        <v>62200</v>
      </c>
      <c r="F82" s="10">
        <v>44800</v>
      </c>
      <c r="G82" s="10"/>
    </row>
    <row r="83" spans="1:7" ht="21" customHeight="1" x14ac:dyDescent="0.15">
      <c r="A83" s="82" t="s">
        <v>79</v>
      </c>
      <c r="B83" s="101"/>
      <c r="C83" s="101"/>
      <c r="D83" s="5">
        <f>SUM(D84:D85)</f>
        <v>31640</v>
      </c>
      <c r="E83" s="5">
        <f t="shared" ref="E83:F83" si="12">SUM(E84:E85)</f>
        <v>36640</v>
      </c>
      <c r="F83" s="5">
        <f t="shared" si="12"/>
        <v>31140</v>
      </c>
      <c r="G83" s="5"/>
    </row>
    <row r="84" spans="1:7" ht="21" customHeight="1" x14ac:dyDescent="0.15">
      <c r="A84" s="4"/>
      <c r="B84" s="89" t="s">
        <v>80</v>
      </c>
      <c r="C84" s="90"/>
      <c r="D84" s="5">
        <v>19440</v>
      </c>
      <c r="E84" s="5">
        <v>19440</v>
      </c>
      <c r="F84" s="5">
        <v>19440</v>
      </c>
      <c r="G84" s="10" t="s">
        <v>82</v>
      </c>
    </row>
    <row r="85" spans="1:7" ht="21" customHeight="1" x14ac:dyDescent="0.15">
      <c r="A85" s="4"/>
      <c r="B85" s="92" t="s">
        <v>81</v>
      </c>
      <c r="C85" s="90"/>
      <c r="D85" s="5">
        <f>SUM(D86:D87)</f>
        <v>12200</v>
      </c>
      <c r="E85" s="5">
        <f t="shared" ref="E85:F85" si="13">SUM(E86:E87)</f>
        <v>17200</v>
      </c>
      <c r="F85" s="5">
        <f t="shared" si="13"/>
        <v>11700</v>
      </c>
      <c r="G85" s="5"/>
    </row>
    <row r="86" spans="1:7" ht="21" customHeight="1" x14ac:dyDescent="0.15">
      <c r="A86" s="4"/>
      <c r="B86" s="8"/>
      <c r="C86" s="10" t="s">
        <v>83</v>
      </c>
      <c r="D86" s="10">
        <v>12200</v>
      </c>
      <c r="E86" s="10">
        <v>10100</v>
      </c>
      <c r="F86" s="10">
        <v>11700</v>
      </c>
      <c r="G86" s="10"/>
    </row>
    <row r="87" spans="1:7" ht="21" customHeight="1" x14ac:dyDescent="0.15">
      <c r="A87" s="4"/>
      <c r="B87" s="6"/>
      <c r="C87" s="10" t="s">
        <v>84</v>
      </c>
      <c r="D87" s="10"/>
      <c r="E87" s="10">
        <v>7100</v>
      </c>
      <c r="F87" s="10"/>
      <c r="G87" s="10"/>
    </row>
    <row r="88" spans="1:7" ht="21" customHeight="1" x14ac:dyDescent="0.15">
      <c r="A88" s="82" t="s">
        <v>85</v>
      </c>
      <c r="B88" s="101"/>
      <c r="C88" s="104"/>
      <c r="D88" s="5">
        <f>SUM(D89:D94)</f>
        <v>414069</v>
      </c>
      <c r="E88" s="5">
        <f>SUM(E89:E94)</f>
        <v>446068</v>
      </c>
      <c r="F88" s="5">
        <f>SUM(F89:F94)</f>
        <v>436447</v>
      </c>
      <c r="G88" s="5"/>
    </row>
    <row r="89" spans="1:7" ht="21" customHeight="1" x14ac:dyDescent="0.15">
      <c r="A89" s="4"/>
      <c r="B89" s="91" t="s">
        <v>53</v>
      </c>
      <c r="C89" s="78"/>
      <c r="D89" s="10">
        <v>37593</v>
      </c>
      <c r="E89" s="10">
        <v>63624</v>
      </c>
      <c r="F89" s="10">
        <v>36593</v>
      </c>
      <c r="G89" s="10"/>
    </row>
    <row r="90" spans="1:7" ht="21" customHeight="1" x14ac:dyDescent="0.15">
      <c r="A90" s="4"/>
      <c r="B90" s="91" t="s">
        <v>9</v>
      </c>
      <c r="C90" s="78"/>
      <c r="D90" s="10">
        <v>271826</v>
      </c>
      <c r="E90" s="10">
        <v>272927</v>
      </c>
      <c r="F90" s="10">
        <v>275630</v>
      </c>
      <c r="G90" s="10"/>
    </row>
    <row r="91" spans="1:7" ht="21" customHeight="1" x14ac:dyDescent="0.15">
      <c r="A91" s="4"/>
      <c r="B91" s="91" t="s">
        <v>11</v>
      </c>
      <c r="C91" s="78"/>
      <c r="D91" s="10">
        <v>7355</v>
      </c>
      <c r="E91" s="10">
        <v>7469</v>
      </c>
      <c r="F91" s="10">
        <v>32110</v>
      </c>
      <c r="G91" s="10"/>
    </row>
    <row r="92" spans="1:7" ht="21" customHeight="1" x14ac:dyDescent="0.15">
      <c r="A92" s="4"/>
      <c r="B92" s="91" t="s">
        <v>10</v>
      </c>
      <c r="C92" s="78"/>
      <c r="D92" s="10">
        <v>6336</v>
      </c>
      <c r="E92" s="10">
        <v>6524</v>
      </c>
      <c r="F92" s="10">
        <v>6524</v>
      </c>
      <c r="G92" s="10"/>
    </row>
    <row r="93" spans="1:7" ht="21" customHeight="1" x14ac:dyDescent="0.15">
      <c r="A93" s="4"/>
      <c r="B93" s="91" t="s">
        <v>52</v>
      </c>
      <c r="C93" s="78"/>
      <c r="D93" s="10">
        <v>22991</v>
      </c>
      <c r="E93" s="10">
        <v>23110</v>
      </c>
      <c r="F93" s="10">
        <v>23103</v>
      </c>
      <c r="G93" s="10"/>
    </row>
    <row r="94" spans="1:7" ht="21" customHeight="1" x14ac:dyDescent="0.15">
      <c r="A94" s="21"/>
      <c r="B94" s="91" t="s">
        <v>61</v>
      </c>
      <c r="C94" s="78"/>
      <c r="D94" s="10">
        <v>67968</v>
      </c>
      <c r="E94" s="10">
        <v>72414</v>
      </c>
      <c r="F94" s="10">
        <v>62487</v>
      </c>
      <c r="G94" s="10"/>
    </row>
    <row r="95" spans="1:7" ht="21" customHeight="1" x14ac:dyDescent="0.15">
      <c r="A95" s="82" t="s">
        <v>86</v>
      </c>
      <c r="B95" s="101"/>
      <c r="C95" s="104"/>
      <c r="D95" s="5">
        <f>SUM(D96:D99)</f>
        <v>32780651</v>
      </c>
      <c r="E95" s="5">
        <f>SUM(E96:E99)</f>
        <v>34290440</v>
      </c>
      <c r="F95" s="5">
        <f>SUM(F96:F99)</f>
        <v>34958587</v>
      </c>
      <c r="G95" s="5"/>
    </row>
    <row r="96" spans="1:7" ht="21" customHeight="1" x14ac:dyDescent="0.15">
      <c r="A96" s="4"/>
      <c r="B96" s="91" t="s">
        <v>9</v>
      </c>
      <c r="C96" s="78"/>
      <c r="D96" s="10">
        <v>19156910</v>
      </c>
      <c r="E96" s="10">
        <v>21570926</v>
      </c>
      <c r="F96" s="10">
        <v>19805955</v>
      </c>
      <c r="G96" s="10"/>
    </row>
    <row r="97" spans="1:7" ht="21" customHeight="1" x14ac:dyDescent="0.15">
      <c r="A97" s="4"/>
      <c r="B97" s="91" t="s">
        <v>11</v>
      </c>
      <c r="C97" s="78"/>
      <c r="D97" s="10">
        <v>4092919</v>
      </c>
      <c r="E97" s="10">
        <v>4120539</v>
      </c>
      <c r="F97" s="10">
        <v>4127754</v>
      </c>
      <c r="G97" s="10"/>
    </row>
    <row r="98" spans="1:7" ht="21" customHeight="1" x14ac:dyDescent="0.15">
      <c r="A98" s="4"/>
      <c r="B98" s="91" t="s">
        <v>10</v>
      </c>
      <c r="C98" s="78"/>
      <c r="D98" s="10">
        <v>8342136</v>
      </c>
      <c r="E98" s="10">
        <v>7703856</v>
      </c>
      <c r="F98" s="10">
        <v>8112970</v>
      </c>
      <c r="G98" s="10"/>
    </row>
    <row r="99" spans="1:7" ht="21" customHeight="1" x14ac:dyDescent="0.15">
      <c r="A99" s="4"/>
      <c r="B99" s="94" t="s">
        <v>52</v>
      </c>
      <c r="C99" s="95"/>
      <c r="D99" s="19">
        <v>1188686</v>
      </c>
      <c r="E99" s="19">
        <v>895119</v>
      </c>
      <c r="F99" s="19">
        <v>2911908</v>
      </c>
      <c r="G99" s="19"/>
    </row>
    <row r="100" spans="1:7" ht="21" customHeight="1" x14ac:dyDescent="0.15">
      <c r="A100" s="92" t="s">
        <v>87</v>
      </c>
      <c r="B100" s="108"/>
      <c r="C100" s="108"/>
      <c r="D100" s="7">
        <f>+D101+D104+D107</f>
        <v>4560891</v>
      </c>
      <c r="E100" s="7">
        <f t="shared" ref="E100:F100" si="14">+E101+E104+E107</f>
        <v>6517739</v>
      </c>
      <c r="F100" s="7">
        <f t="shared" si="14"/>
        <v>6755380</v>
      </c>
      <c r="G100" s="7"/>
    </row>
    <row r="101" spans="1:7" ht="21" customHeight="1" x14ac:dyDescent="0.15">
      <c r="A101" s="32"/>
      <c r="B101" s="109" t="s">
        <v>88</v>
      </c>
      <c r="C101" s="84"/>
      <c r="D101" s="7">
        <f>SUM(D102:D103)</f>
        <v>32085</v>
      </c>
      <c r="E101" s="7">
        <f>SUM(E102:E103)</f>
        <v>29575</v>
      </c>
      <c r="F101" s="7">
        <f>SUM(F102:F103)</f>
        <v>22375</v>
      </c>
      <c r="G101" s="7"/>
    </row>
    <row r="102" spans="1:7" ht="21" customHeight="1" x14ac:dyDescent="0.15">
      <c r="A102" s="4"/>
      <c r="B102" s="33"/>
      <c r="C102" s="23" t="s">
        <v>89</v>
      </c>
      <c r="D102" s="10">
        <v>17540</v>
      </c>
      <c r="E102" s="10">
        <v>15030</v>
      </c>
      <c r="F102" s="10">
        <v>0</v>
      </c>
      <c r="G102" s="10"/>
    </row>
    <row r="103" spans="1:7" ht="21" customHeight="1" x14ac:dyDescent="0.15">
      <c r="A103" s="4"/>
      <c r="B103" s="33"/>
      <c r="C103" s="23" t="s">
        <v>90</v>
      </c>
      <c r="D103" s="10">
        <v>14545</v>
      </c>
      <c r="E103" s="10">
        <v>14545</v>
      </c>
      <c r="F103" s="10">
        <v>22375</v>
      </c>
      <c r="G103" s="10"/>
    </row>
    <row r="104" spans="1:7" ht="21" customHeight="1" x14ac:dyDescent="0.15">
      <c r="A104" s="4"/>
      <c r="B104" s="94" t="s">
        <v>93</v>
      </c>
      <c r="C104" s="84"/>
      <c r="D104" s="10">
        <f>SUM(D105:D106)</f>
        <v>2719524</v>
      </c>
      <c r="E104" s="10">
        <f t="shared" ref="E104:F104" si="15">SUM(E105:E106)</f>
        <v>4677564</v>
      </c>
      <c r="F104" s="10">
        <f t="shared" si="15"/>
        <v>4726164</v>
      </c>
      <c r="G104" s="10"/>
    </row>
    <row r="105" spans="1:7" ht="21" customHeight="1" x14ac:dyDescent="0.15">
      <c r="A105" s="4"/>
      <c r="B105" s="8"/>
      <c r="C105" s="23" t="s">
        <v>90</v>
      </c>
      <c r="D105" s="10">
        <v>2564004</v>
      </c>
      <c r="E105" s="10">
        <v>4512324</v>
      </c>
      <c r="F105" s="10">
        <v>4512324</v>
      </c>
      <c r="G105" s="10"/>
    </row>
    <row r="106" spans="1:7" ht="21" customHeight="1" x14ac:dyDescent="0.15">
      <c r="A106" s="4"/>
      <c r="B106" s="8"/>
      <c r="C106" s="23" t="s">
        <v>91</v>
      </c>
      <c r="D106" s="10">
        <v>155520</v>
      </c>
      <c r="E106" s="10">
        <v>165240</v>
      </c>
      <c r="F106" s="10">
        <v>213840</v>
      </c>
      <c r="G106" s="10"/>
    </row>
    <row r="107" spans="1:7" ht="21" customHeight="1" x14ac:dyDescent="0.15">
      <c r="A107" s="4"/>
      <c r="B107" s="92" t="s">
        <v>94</v>
      </c>
      <c r="C107" s="90"/>
      <c r="D107" s="5">
        <f>SUM(D108:D110)</f>
        <v>1809282</v>
      </c>
      <c r="E107" s="5">
        <f>SUM(E108:E110)</f>
        <v>1810600</v>
      </c>
      <c r="F107" s="5">
        <f>SUM(F108:F110)</f>
        <v>2006841</v>
      </c>
      <c r="G107" s="5"/>
    </row>
    <row r="108" spans="1:7" ht="21" customHeight="1" x14ac:dyDescent="0.15">
      <c r="A108" s="4"/>
      <c r="B108" s="8"/>
      <c r="C108" s="23" t="s">
        <v>90</v>
      </c>
      <c r="D108" s="10">
        <v>554718</v>
      </c>
      <c r="E108" s="10">
        <v>554956</v>
      </c>
      <c r="F108" s="10">
        <v>649623</v>
      </c>
      <c r="G108" s="10"/>
    </row>
    <row r="109" spans="1:7" ht="21" customHeight="1" x14ac:dyDescent="0.15">
      <c r="A109" s="4"/>
      <c r="B109" s="8"/>
      <c r="C109" s="23" t="s">
        <v>91</v>
      </c>
      <c r="D109" s="10">
        <v>102624</v>
      </c>
      <c r="E109" s="10">
        <v>102624</v>
      </c>
      <c r="F109" s="10">
        <v>204198</v>
      </c>
      <c r="G109" s="10"/>
    </row>
    <row r="110" spans="1:7" ht="21" customHeight="1" x14ac:dyDescent="0.15">
      <c r="A110" s="21"/>
      <c r="B110" s="6"/>
      <c r="C110" s="23" t="s">
        <v>92</v>
      </c>
      <c r="D110" s="10">
        <v>1151940</v>
      </c>
      <c r="E110" s="10">
        <v>1153020</v>
      </c>
      <c r="F110" s="10">
        <v>1153020</v>
      </c>
      <c r="G110" s="10"/>
    </row>
    <row r="111" spans="1:7" ht="21" customHeight="1" x14ac:dyDescent="0.15">
      <c r="A111" s="89" t="s">
        <v>95</v>
      </c>
      <c r="B111" s="90"/>
      <c r="C111" s="90"/>
      <c r="D111" s="5">
        <v>87480</v>
      </c>
      <c r="E111" s="5">
        <v>138240</v>
      </c>
      <c r="F111" s="5">
        <v>276480</v>
      </c>
      <c r="G111" s="5" t="s">
        <v>182</v>
      </c>
    </row>
    <row r="112" spans="1:7" ht="21" customHeight="1" x14ac:dyDescent="0.15">
      <c r="A112" s="92" t="s">
        <v>96</v>
      </c>
      <c r="B112" s="90"/>
      <c r="C112" s="90"/>
      <c r="D112" s="5">
        <f>SUM(D113:D116)</f>
        <v>956016</v>
      </c>
      <c r="E112" s="5">
        <f>SUM(E113:E116)</f>
        <v>3763476</v>
      </c>
      <c r="F112" s="5">
        <f>SUM(F113:F116)</f>
        <v>986091</v>
      </c>
      <c r="G112" s="5"/>
    </row>
    <row r="113" spans="1:7" ht="21" customHeight="1" x14ac:dyDescent="0.15">
      <c r="A113" s="8"/>
      <c r="B113" s="91" t="s">
        <v>9</v>
      </c>
      <c r="C113" s="78"/>
      <c r="D113" s="10">
        <v>653616</v>
      </c>
      <c r="E113" s="10">
        <v>943596</v>
      </c>
      <c r="F113" s="10">
        <v>0</v>
      </c>
      <c r="G113" s="10"/>
    </row>
    <row r="114" spans="1:7" ht="21" customHeight="1" x14ac:dyDescent="0.15">
      <c r="A114" s="8"/>
      <c r="B114" s="91" t="s">
        <v>11</v>
      </c>
      <c r="C114" s="78"/>
      <c r="D114" s="10">
        <v>0</v>
      </c>
      <c r="E114" s="10">
        <v>224640</v>
      </c>
      <c r="F114" s="10">
        <v>0</v>
      </c>
      <c r="G114" s="10"/>
    </row>
    <row r="115" spans="1:7" ht="21" customHeight="1" x14ac:dyDescent="0.15">
      <c r="A115" s="8"/>
      <c r="B115" s="91" t="s">
        <v>10</v>
      </c>
      <c r="C115" s="78"/>
      <c r="D115" s="10">
        <v>0</v>
      </c>
      <c r="E115" s="10">
        <v>0</v>
      </c>
      <c r="F115" s="10">
        <v>744171</v>
      </c>
      <c r="G115" s="10"/>
    </row>
    <row r="116" spans="1:7" ht="21" customHeight="1" x14ac:dyDescent="0.15">
      <c r="A116" s="6"/>
      <c r="B116" s="91" t="s">
        <v>52</v>
      </c>
      <c r="C116" s="78"/>
      <c r="D116" s="10">
        <v>302400</v>
      </c>
      <c r="E116" s="10">
        <v>2595240</v>
      </c>
      <c r="F116" s="10">
        <v>241920</v>
      </c>
      <c r="G116" s="10"/>
    </row>
    <row r="117" spans="1:7" ht="21" customHeight="1" x14ac:dyDescent="0.15">
      <c r="A117" s="92" t="s">
        <v>97</v>
      </c>
      <c r="B117" s="90"/>
      <c r="C117" s="90"/>
      <c r="D117" s="5">
        <f>+D118+D121</f>
        <v>609070</v>
      </c>
      <c r="E117" s="5">
        <f>+E118+E121</f>
        <v>1029900</v>
      </c>
      <c r="F117" s="5">
        <f>+F118+F121</f>
        <v>603400</v>
      </c>
      <c r="G117" s="5"/>
    </row>
    <row r="118" spans="1:7" ht="21" customHeight="1" x14ac:dyDescent="0.15">
      <c r="A118" s="4"/>
      <c r="B118" s="93" t="s">
        <v>98</v>
      </c>
      <c r="C118" s="88"/>
      <c r="D118" s="5">
        <f>SUM(D119:D120)</f>
        <v>42070</v>
      </c>
      <c r="E118" s="5">
        <f>SUM(E119:E120)</f>
        <v>29900</v>
      </c>
      <c r="F118" s="5">
        <f>SUM(F119:F120)</f>
        <v>36400</v>
      </c>
      <c r="G118" s="5"/>
    </row>
    <row r="119" spans="1:7" ht="21" customHeight="1" x14ac:dyDescent="0.15">
      <c r="A119" s="4"/>
      <c r="B119" s="8"/>
      <c r="C119" s="23" t="s">
        <v>89</v>
      </c>
      <c r="D119" s="10">
        <v>35900</v>
      </c>
      <c r="E119" s="10">
        <v>29900</v>
      </c>
      <c r="F119" s="10">
        <v>29900</v>
      </c>
      <c r="G119" s="23" t="s">
        <v>102</v>
      </c>
    </row>
    <row r="120" spans="1:7" ht="21" customHeight="1" x14ac:dyDescent="0.15">
      <c r="A120" s="4"/>
      <c r="B120" s="6"/>
      <c r="C120" s="23" t="s">
        <v>90</v>
      </c>
      <c r="D120" s="10">
        <v>6170</v>
      </c>
      <c r="E120" s="10">
        <v>0</v>
      </c>
      <c r="F120" s="10">
        <v>6500</v>
      </c>
      <c r="G120" s="10" t="s">
        <v>101</v>
      </c>
    </row>
    <row r="121" spans="1:7" ht="21" customHeight="1" x14ac:dyDescent="0.15">
      <c r="A121" s="21"/>
      <c r="B121" s="87" t="s">
        <v>99</v>
      </c>
      <c r="C121" s="88"/>
      <c r="D121" s="5">
        <v>567000</v>
      </c>
      <c r="E121" s="5">
        <v>1000000</v>
      </c>
      <c r="F121" s="5">
        <v>567000</v>
      </c>
      <c r="G121" s="11" t="s">
        <v>100</v>
      </c>
    </row>
    <row r="122" spans="1:7" ht="21" customHeight="1" x14ac:dyDescent="0.15">
      <c r="A122" s="89" t="s">
        <v>103</v>
      </c>
      <c r="B122" s="90"/>
      <c r="C122" s="90"/>
      <c r="D122" s="5">
        <v>0</v>
      </c>
      <c r="E122" s="5">
        <v>6600</v>
      </c>
      <c r="F122" s="5">
        <v>0</v>
      </c>
      <c r="G122" s="5" t="s">
        <v>104</v>
      </c>
    </row>
    <row r="123" spans="1:7" ht="21" customHeight="1" x14ac:dyDescent="0.15">
      <c r="A123" s="82" t="s">
        <v>105</v>
      </c>
      <c r="B123" s="83"/>
      <c r="C123" s="84"/>
      <c r="D123" s="5">
        <f>SUM(D124:D125)</f>
        <v>403200</v>
      </c>
      <c r="E123" s="5">
        <f t="shared" ref="E123" si="16">SUM(E124:E125)</f>
        <v>490180</v>
      </c>
      <c r="F123" s="5">
        <f>SUM(F124:F126)</f>
        <v>13582812</v>
      </c>
      <c r="G123" s="5"/>
    </row>
    <row r="124" spans="1:7" ht="21" customHeight="1" x14ac:dyDescent="0.15">
      <c r="A124" s="8"/>
      <c r="B124" s="85" t="s">
        <v>106</v>
      </c>
      <c r="C124" s="86"/>
      <c r="D124" s="10">
        <v>403200</v>
      </c>
      <c r="E124" s="10">
        <v>448000</v>
      </c>
      <c r="F124" s="10">
        <v>518400</v>
      </c>
      <c r="G124" s="10" t="s">
        <v>108</v>
      </c>
    </row>
    <row r="125" spans="1:7" ht="21" customHeight="1" x14ac:dyDescent="0.15">
      <c r="A125" s="8"/>
      <c r="B125" s="85" t="s">
        <v>107</v>
      </c>
      <c r="C125" s="86"/>
      <c r="D125" s="10">
        <v>0</v>
      </c>
      <c r="E125" s="10">
        <v>42180</v>
      </c>
      <c r="F125" s="10">
        <v>525</v>
      </c>
      <c r="G125" s="10" t="s">
        <v>109</v>
      </c>
    </row>
    <row r="126" spans="1:7" ht="21" customHeight="1" x14ac:dyDescent="0.15">
      <c r="A126" s="6"/>
      <c r="B126" s="77" t="s">
        <v>10</v>
      </c>
      <c r="C126" s="78"/>
      <c r="D126" s="10">
        <v>0</v>
      </c>
      <c r="E126" s="10">
        <v>0</v>
      </c>
      <c r="F126" s="10">
        <v>13063887</v>
      </c>
      <c r="G126" s="10" t="s">
        <v>110</v>
      </c>
    </row>
    <row r="127" spans="1:7" ht="21" customHeight="1" x14ac:dyDescent="0.15">
      <c r="A127" s="79" t="s">
        <v>111</v>
      </c>
      <c r="B127" s="80"/>
      <c r="C127" s="81"/>
      <c r="D127" s="34">
        <f>+D29+D33+D34+D37+D40+D41+D47+D53+D54+D60+D71+D77+D83+D88+D95+D100+D111+D112+D117+D122+D123</f>
        <v>102519243</v>
      </c>
      <c r="E127" s="34">
        <f>+E29+E33+E34+E37+E40+E41+E47+E53+E54+E60+E71+E77+E83+E88+E95+E100+E111+E112+E117+E122+E123</f>
        <v>101791008</v>
      </c>
      <c r="F127" s="34">
        <f t="shared" ref="F127" si="17">+F29+F33+F34+F37+F40+F41+F47+F53+F54+F60+F71+F77+F83+F88+F95+F100+F111+F112+F117+F122+F123</f>
        <v>114019809</v>
      </c>
      <c r="G127" s="34"/>
    </row>
  </sheetData>
  <mergeCells count="81">
    <mergeCell ref="B98:C98"/>
    <mergeCell ref="B99:C99"/>
    <mergeCell ref="A95:C95"/>
    <mergeCell ref="A100:C100"/>
    <mergeCell ref="B101:C101"/>
    <mergeCell ref="B55:C55"/>
    <mergeCell ref="B56:C56"/>
    <mergeCell ref="B66:C66"/>
    <mergeCell ref="B96:C96"/>
    <mergeCell ref="B97:C97"/>
    <mergeCell ref="B72:C72"/>
    <mergeCell ref="B61:C61"/>
    <mergeCell ref="A71:C71"/>
    <mergeCell ref="B57:C57"/>
    <mergeCell ref="B58:C58"/>
    <mergeCell ref="B59:C59"/>
    <mergeCell ref="A60:C60"/>
    <mergeCell ref="A83:C83"/>
    <mergeCell ref="B84:C84"/>
    <mergeCell ref="B85:C85"/>
    <mergeCell ref="A88:C88"/>
    <mergeCell ref="A15:C15"/>
    <mergeCell ref="B16:C16"/>
    <mergeCell ref="B18:C18"/>
    <mergeCell ref="A25:C25"/>
    <mergeCell ref="A77:C77"/>
    <mergeCell ref="B45:C45"/>
    <mergeCell ref="B46:C46"/>
    <mergeCell ref="B44:C44"/>
    <mergeCell ref="A47:C47"/>
    <mergeCell ref="B48:C48"/>
    <mergeCell ref="B49:C49"/>
    <mergeCell ref="B50:C50"/>
    <mergeCell ref="B51:C51"/>
    <mergeCell ref="B52:C52"/>
    <mergeCell ref="A53:C53"/>
    <mergeCell ref="A54:C54"/>
    <mergeCell ref="B43:C43"/>
    <mergeCell ref="B42:C42"/>
    <mergeCell ref="D1:F1"/>
    <mergeCell ref="A41:C41"/>
    <mergeCell ref="A28:C28"/>
    <mergeCell ref="A29:C29"/>
    <mergeCell ref="A33:C33"/>
    <mergeCell ref="A34:C34"/>
    <mergeCell ref="A37:C37"/>
    <mergeCell ref="A40:C40"/>
    <mergeCell ref="A27:B27"/>
    <mergeCell ref="A2:B2"/>
    <mergeCell ref="A3:C3"/>
    <mergeCell ref="A4:C4"/>
    <mergeCell ref="B5:C5"/>
    <mergeCell ref="B8:C8"/>
    <mergeCell ref="B73:C73"/>
    <mergeCell ref="B74:C74"/>
    <mergeCell ref="B75:C75"/>
    <mergeCell ref="B76:C76"/>
    <mergeCell ref="B78:C78"/>
    <mergeCell ref="B94:C94"/>
    <mergeCell ref="B89:C89"/>
    <mergeCell ref="B90:C90"/>
    <mergeCell ref="B91:C91"/>
    <mergeCell ref="B92:C92"/>
    <mergeCell ref="B93:C93"/>
    <mergeCell ref="B104:C104"/>
    <mergeCell ref="B107:C107"/>
    <mergeCell ref="A111:C111"/>
    <mergeCell ref="A112:C112"/>
    <mergeCell ref="B113:C113"/>
    <mergeCell ref="B121:C121"/>
    <mergeCell ref="A122:C122"/>
    <mergeCell ref="B114:C114"/>
    <mergeCell ref="B115:C115"/>
    <mergeCell ref="B116:C116"/>
    <mergeCell ref="A117:C117"/>
    <mergeCell ref="B118:C118"/>
    <mergeCell ref="B126:C126"/>
    <mergeCell ref="A127:C127"/>
    <mergeCell ref="A123:C123"/>
    <mergeCell ref="B124:C124"/>
    <mergeCell ref="B125:C125"/>
  </mergeCells>
  <phoneticPr fontId="2"/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K47" sqref="K47"/>
    </sheetView>
  </sheetViews>
  <sheetFormatPr defaultRowHeight="21" customHeight="1" x14ac:dyDescent="0.15"/>
  <cols>
    <col min="1" max="2" width="5.625" style="1" customWidth="1"/>
    <col min="3" max="3" width="14.125" style="1" customWidth="1"/>
    <col min="4" max="6" width="12.5" style="1" customWidth="1"/>
    <col min="7" max="7" width="30.25" style="1" customWidth="1"/>
    <col min="8" max="16384" width="9" style="1"/>
  </cols>
  <sheetData>
    <row r="1" spans="1:7" ht="21" customHeight="1" x14ac:dyDescent="0.15">
      <c r="A1" s="1" t="s">
        <v>30</v>
      </c>
      <c r="D1" s="96" t="s">
        <v>31</v>
      </c>
      <c r="E1" s="97"/>
      <c r="F1" s="97"/>
      <c r="G1" s="12" t="s">
        <v>32</v>
      </c>
    </row>
    <row r="2" spans="1:7" ht="21" customHeight="1" x14ac:dyDescent="0.15">
      <c r="A2" s="105" t="s">
        <v>33</v>
      </c>
      <c r="B2" s="106"/>
    </row>
    <row r="3" spans="1:7" ht="21" customHeight="1" x14ac:dyDescent="0.15">
      <c r="A3" s="98" t="s">
        <v>18</v>
      </c>
      <c r="B3" s="98"/>
      <c r="C3" s="99"/>
      <c r="D3" s="2" t="s">
        <v>2</v>
      </c>
      <c r="E3" s="2" t="s">
        <v>5</v>
      </c>
      <c r="F3" s="2" t="s">
        <v>6</v>
      </c>
      <c r="G3" s="35" t="s">
        <v>7</v>
      </c>
    </row>
    <row r="4" spans="1:7" ht="21" customHeight="1" x14ac:dyDescent="0.15">
      <c r="A4" s="82" t="s">
        <v>0</v>
      </c>
      <c r="B4" s="107"/>
      <c r="C4" s="104"/>
      <c r="D4" s="5">
        <f>SUM(D5)</f>
        <v>7123973</v>
      </c>
      <c r="E4" s="5">
        <f t="shared" ref="E4:F4" si="0">SUM(E5)</f>
        <v>8191030</v>
      </c>
      <c r="F4" s="5">
        <f t="shared" si="0"/>
        <v>7788430</v>
      </c>
      <c r="G4" s="5"/>
    </row>
    <row r="5" spans="1:7" ht="21" customHeight="1" x14ac:dyDescent="0.15">
      <c r="A5" s="4"/>
      <c r="B5" s="82" t="s">
        <v>8</v>
      </c>
      <c r="C5" s="84"/>
      <c r="D5" s="5">
        <f>SUM(D6)</f>
        <v>7123973</v>
      </c>
      <c r="E5" s="5">
        <f>SUM(E6)</f>
        <v>8191030</v>
      </c>
      <c r="F5" s="5">
        <f>SUM(F6)</f>
        <v>7788430</v>
      </c>
      <c r="G5" s="5"/>
    </row>
    <row r="6" spans="1:7" ht="21" customHeight="1" x14ac:dyDescent="0.15">
      <c r="A6" s="4"/>
      <c r="B6" s="8"/>
      <c r="C6" s="9" t="s">
        <v>115</v>
      </c>
      <c r="D6" s="10">
        <v>7123973</v>
      </c>
      <c r="E6" s="10">
        <v>8191030</v>
      </c>
      <c r="F6" s="10">
        <v>7788430</v>
      </c>
      <c r="G6" s="5"/>
    </row>
    <row r="7" spans="1:7" ht="21" customHeight="1" x14ac:dyDescent="0.15">
      <c r="A7" s="82" t="s">
        <v>19</v>
      </c>
      <c r="B7" s="107"/>
      <c r="C7" s="104"/>
      <c r="D7" s="5">
        <f>SUM(D8)</f>
        <v>224167</v>
      </c>
      <c r="E7" s="5">
        <f t="shared" ref="E7:F7" si="1">SUM(E8)</f>
        <v>266822</v>
      </c>
      <c r="F7" s="5">
        <f t="shared" si="1"/>
        <v>266270</v>
      </c>
      <c r="G7" s="5"/>
    </row>
    <row r="8" spans="1:7" ht="21" customHeight="1" x14ac:dyDescent="0.15">
      <c r="A8" s="4"/>
      <c r="B8" s="82" t="s">
        <v>20</v>
      </c>
      <c r="C8" s="104"/>
      <c r="D8" s="5">
        <f>SUM(D9)</f>
        <v>224167</v>
      </c>
      <c r="E8" s="5">
        <f t="shared" ref="E8:F8" si="2">SUM(E9)</f>
        <v>266822</v>
      </c>
      <c r="F8" s="5">
        <f t="shared" si="2"/>
        <v>266270</v>
      </c>
      <c r="G8" s="5"/>
    </row>
    <row r="9" spans="1:7" ht="21" customHeight="1" x14ac:dyDescent="0.15">
      <c r="A9" s="4"/>
      <c r="B9" s="8"/>
      <c r="C9" s="38" t="s">
        <v>114</v>
      </c>
      <c r="D9" s="10">
        <v>224167</v>
      </c>
      <c r="E9" s="10">
        <v>266822</v>
      </c>
      <c r="F9" s="10">
        <v>266270</v>
      </c>
      <c r="G9" s="57" t="s">
        <v>15</v>
      </c>
    </row>
    <row r="10" spans="1:7" ht="21" customHeight="1" x14ac:dyDescent="0.15">
      <c r="A10" s="79" t="s">
        <v>29</v>
      </c>
      <c r="B10" s="80"/>
      <c r="C10" s="81"/>
      <c r="D10" s="34">
        <f>+D4+D7</f>
        <v>7348140</v>
      </c>
      <c r="E10" s="34">
        <f>+E4+E7</f>
        <v>8457852</v>
      </c>
      <c r="F10" s="34">
        <f>+F4+F7</f>
        <v>8054700</v>
      </c>
      <c r="G10" s="34"/>
    </row>
    <row r="12" spans="1:7" ht="21" customHeight="1" x14ac:dyDescent="0.15">
      <c r="A12" s="105" t="s">
        <v>34</v>
      </c>
      <c r="B12" s="106"/>
    </row>
    <row r="13" spans="1:7" ht="21" customHeight="1" x14ac:dyDescent="0.15">
      <c r="A13" s="98" t="s">
        <v>18</v>
      </c>
      <c r="B13" s="98"/>
      <c r="C13" s="99"/>
      <c r="D13" s="2" t="s">
        <v>2</v>
      </c>
      <c r="E13" s="2" t="s">
        <v>5</v>
      </c>
      <c r="F13" s="2" t="s">
        <v>6</v>
      </c>
      <c r="G13" s="35" t="s">
        <v>7</v>
      </c>
    </row>
    <row r="14" spans="1:7" ht="21" customHeight="1" x14ac:dyDescent="0.15">
      <c r="A14" s="82" t="s">
        <v>123</v>
      </c>
      <c r="B14" s="83"/>
      <c r="C14" s="84"/>
      <c r="D14" s="37">
        <v>6742052</v>
      </c>
      <c r="E14" s="37">
        <v>8638270</v>
      </c>
      <c r="F14" s="37">
        <v>5300598</v>
      </c>
      <c r="G14" s="71" t="s">
        <v>152</v>
      </c>
    </row>
    <row r="15" spans="1:7" ht="21" customHeight="1" x14ac:dyDescent="0.15">
      <c r="A15" s="82" t="s">
        <v>38</v>
      </c>
      <c r="B15" s="83"/>
      <c r="C15" s="84"/>
      <c r="D15" s="37">
        <v>1030265</v>
      </c>
      <c r="E15" s="37">
        <v>981208</v>
      </c>
      <c r="F15" s="37">
        <v>0</v>
      </c>
      <c r="G15" s="72" t="s">
        <v>160</v>
      </c>
    </row>
    <row r="16" spans="1:7" ht="21" customHeight="1" x14ac:dyDescent="0.15">
      <c r="A16" s="82" t="s">
        <v>44</v>
      </c>
      <c r="B16" s="83"/>
      <c r="C16" s="84"/>
      <c r="D16" s="5">
        <v>2045976</v>
      </c>
      <c r="E16" s="5">
        <v>1130699</v>
      </c>
      <c r="F16" s="5">
        <v>877854</v>
      </c>
      <c r="G16" s="73" t="s">
        <v>162</v>
      </c>
    </row>
    <row r="17" spans="1:7" ht="21" customHeight="1" x14ac:dyDescent="0.15">
      <c r="A17" s="82" t="s">
        <v>54</v>
      </c>
      <c r="B17" s="83"/>
      <c r="C17" s="84"/>
      <c r="D17" s="5">
        <v>733768</v>
      </c>
      <c r="E17" s="5">
        <v>990240</v>
      </c>
      <c r="F17" s="5">
        <v>1195251</v>
      </c>
      <c r="G17" s="5"/>
    </row>
    <row r="18" spans="1:7" ht="21" customHeight="1" x14ac:dyDescent="0.15">
      <c r="A18" s="82" t="s">
        <v>60</v>
      </c>
      <c r="B18" s="83"/>
      <c r="C18" s="84"/>
      <c r="D18" s="5">
        <v>135776</v>
      </c>
      <c r="E18" s="5">
        <v>106542</v>
      </c>
      <c r="F18" s="5">
        <v>82350</v>
      </c>
      <c r="G18" s="5"/>
    </row>
    <row r="19" spans="1:7" ht="21" customHeight="1" x14ac:dyDescent="0.15">
      <c r="A19" s="82" t="s">
        <v>65</v>
      </c>
      <c r="B19" s="83"/>
      <c r="C19" s="84"/>
      <c r="D19" s="5">
        <f>+D20+D21</f>
        <v>9006386</v>
      </c>
      <c r="E19" s="5">
        <f>+E20+E21</f>
        <v>8865219</v>
      </c>
      <c r="F19" s="5">
        <f>+F20+F21</f>
        <v>9496963</v>
      </c>
      <c r="G19" s="5"/>
    </row>
    <row r="20" spans="1:7" ht="21" customHeight="1" x14ac:dyDescent="0.15">
      <c r="A20" s="36"/>
      <c r="B20" s="94" t="s">
        <v>66</v>
      </c>
      <c r="C20" s="78"/>
      <c r="D20" s="10">
        <v>7793607</v>
      </c>
      <c r="E20" s="10">
        <v>7613703</v>
      </c>
      <c r="F20" s="10">
        <v>8218615</v>
      </c>
      <c r="G20" s="5"/>
    </row>
    <row r="21" spans="1:7" ht="21" customHeight="1" x14ac:dyDescent="0.15">
      <c r="A21" s="8"/>
      <c r="B21" s="94" t="s">
        <v>71</v>
      </c>
      <c r="C21" s="78"/>
      <c r="D21" s="10">
        <v>1212779</v>
      </c>
      <c r="E21" s="10">
        <v>1251516</v>
      </c>
      <c r="F21" s="10">
        <v>1278348</v>
      </c>
      <c r="G21" s="5"/>
    </row>
    <row r="22" spans="1:7" ht="21" customHeight="1" x14ac:dyDescent="0.15">
      <c r="A22" s="82" t="s">
        <v>72</v>
      </c>
      <c r="B22" s="83"/>
      <c r="C22" s="84"/>
      <c r="D22" s="5">
        <v>8634026</v>
      </c>
      <c r="E22" s="5">
        <v>9176521</v>
      </c>
      <c r="F22" s="5">
        <v>7534890</v>
      </c>
      <c r="G22" s="5"/>
    </row>
    <row r="23" spans="1:7" ht="21" customHeight="1" x14ac:dyDescent="0.15">
      <c r="A23" s="82" t="s">
        <v>73</v>
      </c>
      <c r="B23" s="83"/>
      <c r="C23" s="84"/>
      <c r="D23" s="68">
        <f>+D24+D25</f>
        <v>343704</v>
      </c>
      <c r="E23" s="68">
        <f>+E24+E25</f>
        <v>360187</v>
      </c>
      <c r="F23" s="68">
        <f>+F24+F25</f>
        <v>364967</v>
      </c>
      <c r="G23" s="10"/>
    </row>
    <row r="24" spans="1:7" ht="21" customHeight="1" x14ac:dyDescent="0.15">
      <c r="A24" s="36"/>
      <c r="B24" s="94" t="s">
        <v>74</v>
      </c>
      <c r="C24" s="95"/>
      <c r="D24" s="10">
        <v>282335</v>
      </c>
      <c r="E24" s="10">
        <v>297987</v>
      </c>
      <c r="F24" s="10">
        <v>320167</v>
      </c>
      <c r="G24" s="10"/>
    </row>
    <row r="25" spans="1:7" ht="21" customHeight="1" x14ac:dyDescent="0.15">
      <c r="A25" s="6"/>
      <c r="B25" s="116" t="s">
        <v>78</v>
      </c>
      <c r="C25" s="117"/>
      <c r="D25" s="10">
        <v>61369</v>
      </c>
      <c r="E25" s="10">
        <v>62200</v>
      </c>
      <c r="F25" s="10">
        <v>44800</v>
      </c>
      <c r="G25" s="10"/>
    </row>
    <row r="26" spans="1:7" ht="21" customHeight="1" x14ac:dyDescent="0.15">
      <c r="A26" s="82" t="s">
        <v>79</v>
      </c>
      <c r="B26" s="101"/>
      <c r="C26" s="101"/>
      <c r="D26" s="5">
        <f>SUM(D27:D27)</f>
        <v>19440</v>
      </c>
      <c r="E26" s="5">
        <f>SUM(E27:E27)</f>
        <v>19440</v>
      </c>
      <c r="F26" s="5">
        <f>SUM(F27:F27)</f>
        <v>19440</v>
      </c>
      <c r="G26" s="5"/>
    </row>
    <row r="27" spans="1:7" ht="21" customHeight="1" x14ac:dyDescent="0.15">
      <c r="A27" s="4"/>
      <c r="B27" s="85" t="s">
        <v>80</v>
      </c>
      <c r="C27" s="86"/>
      <c r="D27" s="10">
        <v>19440</v>
      </c>
      <c r="E27" s="10">
        <v>19440</v>
      </c>
      <c r="F27" s="10">
        <v>19440</v>
      </c>
      <c r="G27" s="57" t="s">
        <v>82</v>
      </c>
    </row>
    <row r="28" spans="1:7" ht="21" customHeight="1" x14ac:dyDescent="0.15">
      <c r="A28" s="82" t="s">
        <v>85</v>
      </c>
      <c r="B28" s="101"/>
      <c r="C28" s="104"/>
      <c r="D28" s="5">
        <v>271826</v>
      </c>
      <c r="E28" s="5">
        <v>272927</v>
      </c>
      <c r="F28" s="5">
        <v>275630</v>
      </c>
      <c r="G28" s="53" t="s">
        <v>153</v>
      </c>
    </row>
    <row r="29" spans="1:7" ht="21" customHeight="1" x14ac:dyDescent="0.15">
      <c r="A29" s="82" t="s">
        <v>86</v>
      </c>
      <c r="B29" s="101"/>
      <c r="C29" s="104"/>
      <c r="D29" s="5">
        <f>SUM(D30:D37)</f>
        <v>19156910</v>
      </c>
      <c r="E29" s="5">
        <f>SUM(E30:E40)</f>
        <v>21570926</v>
      </c>
      <c r="F29" s="5">
        <f>SUM(F30:F40)</f>
        <v>19805955</v>
      </c>
      <c r="G29" s="5"/>
    </row>
    <row r="30" spans="1:7" ht="21" customHeight="1" x14ac:dyDescent="0.15">
      <c r="A30" s="4"/>
      <c r="B30" s="91" t="s">
        <v>116</v>
      </c>
      <c r="C30" s="78"/>
      <c r="D30" s="10">
        <v>9182160</v>
      </c>
      <c r="E30" s="10">
        <v>8814096</v>
      </c>
      <c r="F30" s="10">
        <v>8814096</v>
      </c>
      <c r="G30" s="10"/>
    </row>
    <row r="31" spans="1:7" ht="21" customHeight="1" x14ac:dyDescent="0.15">
      <c r="A31" s="4"/>
      <c r="B31" s="91" t="s">
        <v>117</v>
      </c>
      <c r="C31" s="78"/>
      <c r="D31" s="10">
        <v>142560</v>
      </c>
      <c r="E31" s="10">
        <v>168480</v>
      </c>
      <c r="F31" s="10">
        <v>194400</v>
      </c>
      <c r="G31" s="10"/>
    </row>
    <row r="32" spans="1:7" ht="21" customHeight="1" x14ac:dyDescent="0.15">
      <c r="A32" s="4"/>
      <c r="B32" s="91" t="s">
        <v>118</v>
      </c>
      <c r="C32" s="78"/>
      <c r="D32" s="10">
        <v>108000</v>
      </c>
      <c r="E32" s="10">
        <v>108000</v>
      </c>
      <c r="F32" s="10">
        <v>278748</v>
      </c>
      <c r="G32" s="10" t="s">
        <v>163</v>
      </c>
    </row>
    <row r="33" spans="1:7" ht="21" customHeight="1" x14ac:dyDescent="0.15">
      <c r="A33" s="4"/>
      <c r="B33" s="94" t="s">
        <v>119</v>
      </c>
      <c r="C33" s="95"/>
      <c r="D33" s="19">
        <v>5231390</v>
      </c>
      <c r="E33" s="19">
        <v>5533790</v>
      </c>
      <c r="F33" s="19">
        <v>5974776</v>
      </c>
      <c r="G33" s="69" t="s">
        <v>164</v>
      </c>
    </row>
    <row r="34" spans="1:7" ht="21" customHeight="1" x14ac:dyDescent="0.15">
      <c r="A34" s="4"/>
      <c r="B34" s="94" t="s">
        <v>120</v>
      </c>
      <c r="C34" s="95"/>
      <c r="D34" s="19">
        <v>99360</v>
      </c>
      <c r="E34" s="19">
        <v>10800</v>
      </c>
      <c r="F34" s="19">
        <v>156600</v>
      </c>
      <c r="G34" s="70" t="s">
        <v>165</v>
      </c>
    </row>
    <row r="35" spans="1:7" ht="21" customHeight="1" x14ac:dyDescent="0.15">
      <c r="A35" s="4"/>
      <c r="B35" s="94" t="s">
        <v>157</v>
      </c>
      <c r="C35" s="95"/>
      <c r="D35" s="19"/>
      <c r="E35" s="19">
        <v>210600</v>
      </c>
      <c r="F35" s="19">
        <v>210600</v>
      </c>
      <c r="G35" s="62"/>
    </row>
    <row r="36" spans="1:7" ht="21" customHeight="1" x14ac:dyDescent="0.15">
      <c r="A36" s="4"/>
      <c r="B36" s="94" t="s">
        <v>121</v>
      </c>
      <c r="C36" s="95"/>
      <c r="D36" s="19">
        <v>4176360</v>
      </c>
      <c r="E36" s="19">
        <v>4179600</v>
      </c>
      <c r="F36" s="19">
        <v>4176735</v>
      </c>
      <c r="G36" s="19"/>
    </row>
    <row r="37" spans="1:7" ht="21" customHeight="1" x14ac:dyDescent="0.15">
      <c r="A37" s="4"/>
      <c r="B37" s="94" t="s">
        <v>122</v>
      </c>
      <c r="C37" s="95"/>
      <c r="D37" s="19">
        <v>217080</v>
      </c>
      <c r="E37" s="19">
        <v>99360</v>
      </c>
      <c r="F37" s="19" t="s">
        <v>171</v>
      </c>
      <c r="G37" s="19"/>
    </row>
    <row r="38" spans="1:7" ht="21" customHeight="1" x14ac:dyDescent="0.15">
      <c r="A38" s="4"/>
      <c r="B38" s="94" t="s">
        <v>124</v>
      </c>
      <c r="C38" s="95"/>
      <c r="D38" s="19"/>
      <c r="E38" s="19">
        <v>939600</v>
      </c>
      <c r="F38" s="19"/>
      <c r="G38" s="19"/>
    </row>
    <row r="39" spans="1:7" ht="21" customHeight="1" x14ac:dyDescent="0.15">
      <c r="A39" s="4"/>
      <c r="B39" s="94" t="s">
        <v>125</v>
      </c>
      <c r="C39" s="95"/>
      <c r="D39" s="19"/>
      <c r="E39" s="19">
        <v>1474200</v>
      </c>
      <c r="F39" s="19"/>
      <c r="G39" s="19"/>
    </row>
    <row r="40" spans="1:7" ht="21" customHeight="1" x14ac:dyDescent="0.15">
      <c r="A40" s="4"/>
      <c r="B40" s="94" t="s">
        <v>126</v>
      </c>
      <c r="C40" s="95"/>
      <c r="D40" s="19"/>
      <c r="E40" s="19">
        <v>32400</v>
      </c>
      <c r="F40" s="19"/>
      <c r="G40" s="19"/>
    </row>
    <row r="41" spans="1:7" ht="21" customHeight="1" x14ac:dyDescent="0.15">
      <c r="A41" s="92" t="s">
        <v>87</v>
      </c>
      <c r="B41" s="108"/>
      <c r="C41" s="108"/>
      <c r="D41" s="7">
        <f>+D42+D43+D44</f>
        <v>3133267</v>
      </c>
      <c r="E41" s="7">
        <f>+E42+E43+E44</f>
        <v>5081825</v>
      </c>
      <c r="F41" s="7">
        <f>+F42+F43+F44</f>
        <v>5184322</v>
      </c>
      <c r="G41" s="7"/>
    </row>
    <row r="42" spans="1:7" ht="21" customHeight="1" x14ac:dyDescent="0.15">
      <c r="A42" s="36"/>
      <c r="B42" s="94" t="s">
        <v>88</v>
      </c>
      <c r="C42" s="78"/>
      <c r="D42" s="19">
        <v>14545</v>
      </c>
      <c r="E42" s="19">
        <v>14545</v>
      </c>
      <c r="F42" s="19">
        <v>22375</v>
      </c>
      <c r="G42" s="60" t="s">
        <v>154</v>
      </c>
    </row>
    <row r="43" spans="1:7" ht="21" customHeight="1" x14ac:dyDescent="0.15">
      <c r="A43" s="4"/>
      <c r="B43" s="94" t="s">
        <v>93</v>
      </c>
      <c r="C43" s="84"/>
      <c r="D43" s="10">
        <v>2564004</v>
      </c>
      <c r="E43" s="10">
        <v>4512324</v>
      </c>
      <c r="F43" s="10">
        <v>4512324</v>
      </c>
      <c r="G43" s="64" t="s">
        <v>155</v>
      </c>
    </row>
    <row r="44" spans="1:7" ht="21" customHeight="1" x14ac:dyDescent="0.15">
      <c r="A44" s="4"/>
      <c r="B44" s="110" t="s">
        <v>94</v>
      </c>
      <c r="C44" s="86"/>
      <c r="D44" s="10">
        <v>554718</v>
      </c>
      <c r="E44" s="10">
        <v>554956</v>
      </c>
      <c r="F44" s="10">
        <v>649623</v>
      </c>
      <c r="G44" s="63" t="s">
        <v>156</v>
      </c>
    </row>
    <row r="45" spans="1:7" ht="21" customHeight="1" x14ac:dyDescent="0.15">
      <c r="A45" s="92" t="s">
        <v>96</v>
      </c>
      <c r="B45" s="90"/>
      <c r="C45" s="90"/>
      <c r="D45" s="5">
        <v>653616</v>
      </c>
      <c r="E45" s="5">
        <v>943596</v>
      </c>
      <c r="F45" s="5">
        <v>0</v>
      </c>
      <c r="G45" s="5"/>
    </row>
    <row r="46" spans="1:7" ht="21" customHeight="1" x14ac:dyDescent="0.15">
      <c r="A46" s="92" t="s">
        <v>97</v>
      </c>
      <c r="B46" s="90"/>
      <c r="C46" s="90"/>
      <c r="D46" s="5">
        <v>6170</v>
      </c>
      <c r="E46" s="5"/>
      <c r="F46" s="5">
        <v>6500</v>
      </c>
      <c r="G46" s="65" t="s">
        <v>158</v>
      </c>
    </row>
    <row r="47" spans="1:7" ht="21" customHeight="1" x14ac:dyDescent="0.15">
      <c r="A47" s="100" t="s">
        <v>127</v>
      </c>
      <c r="B47" s="83"/>
      <c r="C47" s="84"/>
      <c r="D47" s="5"/>
      <c r="E47" s="5">
        <v>42180</v>
      </c>
      <c r="F47" s="5">
        <v>525</v>
      </c>
      <c r="G47" s="65" t="s">
        <v>159</v>
      </c>
    </row>
    <row r="48" spans="1:7" ht="21" customHeight="1" x14ac:dyDescent="0.15">
      <c r="A48" s="79" t="s">
        <v>111</v>
      </c>
      <c r="B48" s="80"/>
      <c r="C48" s="81"/>
      <c r="D48" s="34">
        <f>+D14+D15+D16+D17+D18+D19+D22+D23+D26+D28+D29+D41+D45+D46</f>
        <v>51913182</v>
      </c>
      <c r="E48" s="34">
        <f>+E14+E15+E16+E17+E18+E19+E22+E23+E26+E28+E29+E41+E45+E47</f>
        <v>58179780</v>
      </c>
      <c r="F48" s="34">
        <f>+F14+F15+F16+F17+F18+F19+F22+F23+F26+F28+F29+F41+F45+F46+F47</f>
        <v>50145245</v>
      </c>
      <c r="G48" s="34"/>
    </row>
    <row r="50" spans="1:7" ht="21" customHeight="1" x14ac:dyDescent="0.15">
      <c r="A50" s="67" t="s">
        <v>161</v>
      </c>
      <c r="B50" s="111" t="s">
        <v>166</v>
      </c>
      <c r="C50" s="112"/>
      <c r="D50" s="112"/>
      <c r="E50" s="112"/>
      <c r="F50" s="112"/>
      <c r="G50" s="112"/>
    </row>
    <row r="51" spans="1:7" ht="9" customHeight="1" x14ac:dyDescent="0.15">
      <c r="A51" s="67"/>
      <c r="B51" s="74"/>
      <c r="C51" s="66"/>
      <c r="D51" s="66"/>
      <c r="E51" s="66"/>
      <c r="F51" s="66"/>
      <c r="G51" s="66"/>
    </row>
    <row r="52" spans="1:7" ht="21" customHeight="1" x14ac:dyDescent="0.15">
      <c r="A52" s="67" t="s">
        <v>167</v>
      </c>
      <c r="B52" s="113" t="s">
        <v>168</v>
      </c>
      <c r="C52" s="114"/>
      <c r="D52" s="114"/>
      <c r="E52" s="114"/>
      <c r="F52" s="114"/>
      <c r="G52" s="114"/>
    </row>
    <row r="53" spans="1:7" ht="21" customHeight="1" x14ac:dyDescent="0.15">
      <c r="A53" s="67"/>
      <c r="B53" s="114"/>
      <c r="C53" s="114"/>
      <c r="D53" s="114"/>
      <c r="E53" s="114"/>
      <c r="F53" s="114"/>
      <c r="G53" s="114"/>
    </row>
    <row r="54" spans="1:7" ht="21" customHeight="1" x14ac:dyDescent="0.15">
      <c r="A54" s="67"/>
      <c r="B54" s="97"/>
      <c r="C54" s="97"/>
      <c r="D54" s="97"/>
      <c r="E54" s="97"/>
      <c r="F54" s="97"/>
      <c r="G54" s="97"/>
    </row>
    <row r="55" spans="1:7" ht="21" customHeight="1" x14ac:dyDescent="0.15">
      <c r="A55" s="67"/>
      <c r="B55" s="97"/>
      <c r="C55" s="97"/>
      <c r="D55" s="97"/>
      <c r="E55" s="97"/>
      <c r="F55" s="97"/>
      <c r="G55" s="97"/>
    </row>
    <row r="56" spans="1:7" ht="21" customHeight="1" x14ac:dyDescent="0.15">
      <c r="A56" s="67" t="s">
        <v>169</v>
      </c>
      <c r="B56" s="115" t="s">
        <v>170</v>
      </c>
      <c r="C56" s="97"/>
      <c r="D56" s="97"/>
      <c r="E56" s="97"/>
      <c r="F56" s="97"/>
      <c r="G56" s="97"/>
    </row>
    <row r="57" spans="1:7" ht="21" customHeight="1" x14ac:dyDescent="0.15">
      <c r="A57" s="67"/>
      <c r="B57" s="67"/>
      <c r="C57" s="67"/>
      <c r="D57" s="67"/>
      <c r="E57" s="67"/>
      <c r="F57" s="67"/>
      <c r="G57" s="67"/>
    </row>
    <row r="58" spans="1:7" ht="21" customHeight="1" x14ac:dyDescent="0.15">
      <c r="A58" s="67"/>
      <c r="B58" s="67"/>
      <c r="C58" s="67"/>
      <c r="D58" s="67"/>
      <c r="E58" s="67"/>
      <c r="F58" s="67"/>
      <c r="G58" s="67"/>
    </row>
    <row r="59" spans="1:7" ht="21" customHeight="1" x14ac:dyDescent="0.15">
      <c r="A59" s="67"/>
      <c r="B59" s="67"/>
      <c r="C59" s="67"/>
      <c r="D59" s="67"/>
      <c r="E59" s="67"/>
      <c r="F59" s="67"/>
      <c r="G59" s="67"/>
    </row>
    <row r="60" spans="1:7" ht="21" customHeight="1" x14ac:dyDescent="0.15">
      <c r="A60" s="67"/>
      <c r="B60" s="67"/>
      <c r="C60" s="67"/>
      <c r="D60" s="67"/>
      <c r="E60" s="67"/>
      <c r="F60" s="67"/>
      <c r="G60" s="67"/>
    </row>
    <row r="61" spans="1:7" ht="21" customHeight="1" x14ac:dyDescent="0.15">
      <c r="A61" s="67"/>
      <c r="B61" s="67"/>
      <c r="C61" s="67"/>
      <c r="D61" s="67"/>
      <c r="E61" s="67"/>
      <c r="F61" s="67"/>
      <c r="G61" s="67"/>
    </row>
    <row r="62" spans="1:7" ht="21" customHeight="1" x14ac:dyDescent="0.15">
      <c r="A62" s="67"/>
      <c r="B62" s="67"/>
      <c r="C62" s="67"/>
      <c r="D62" s="67"/>
      <c r="E62" s="67"/>
      <c r="F62" s="67"/>
      <c r="G62" s="67"/>
    </row>
    <row r="63" spans="1:7" ht="21" customHeight="1" x14ac:dyDescent="0.15">
      <c r="A63" s="67"/>
      <c r="B63" s="67"/>
      <c r="C63" s="67"/>
      <c r="D63" s="67"/>
      <c r="E63" s="67"/>
      <c r="F63" s="67"/>
      <c r="G63" s="67"/>
    </row>
    <row r="64" spans="1:7" ht="21" customHeight="1" x14ac:dyDescent="0.15">
      <c r="A64" s="67"/>
      <c r="B64" s="67"/>
      <c r="C64" s="67"/>
      <c r="D64" s="67"/>
      <c r="E64" s="67"/>
      <c r="F64" s="67"/>
      <c r="G64" s="67"/>
    </row>
    <row r="65" spans="1:7" ht="21" customHeight="1" x14ac:dyDescent="0.15">
      <c r="A65" s="67"/>
      <c r="B65" s="67"/>
      <c r="C65" s="67"/>
      <c r="D65" s="67"/>
      <c r="E65" s="67"/>
      <c r="F65" s="67"/>
      <c r="G65" s="67"/>
    </row>
  </sheetData>
  <mergeCells count="48">
    <mergeCell ref="B50:G50"/>
    <mergeCell ref="B52:G55"/>
    <mergeCell ref="B56:G56"/>
    <mergeCell ref="A14:C14"/>
    <mergeCell ref="A15:C15"/>
    <mergeCell ref="A17:C17"/>
    <mergeCell ref="A16:C16"/>
    <mergeCell ref="A18:C18"/>
    <mergeCell ref="A26:C26"/>
    <mergeCell ref="A19:C19"/>
    <mergeCell ref="B20:C20"/>
    <mergeCell ref="B21:C21"/>
    <mergeCell ref="A22:C22"/>
    <mergeCell ref="B25:C25"/>
    <mergeCell ref="A23:C23"/>
    <mergeCell ref="B24:C24"/>
    <mergeCell ref="A13:C13"/>
    <mergeCell ref="D1:F1"/>
    <mergeCell ref="A2:B2"/>
    <mergeCell ref="A3:C3"/>
    <mergeCell ref="A4:C4"/>
    <mergeCell ref="B5:C5"/>
    <mergeCell ref="A7:C7"/>
    <mergeCell ref="B8:C8"/>
    <mergeCell ref="A10:C10"/>
    <mergeCell ref="A12:B12"/>
    <mergeCell ref="B31:C31"/>
    <mergeCell ref="B27:C27"/>
    <mergeCell ref="A28:C28"/>
    <mergeCell ref="B34:C34"/>
    <mergeCell ref="A29:C29"/>
    <mergeCell ref="B30:C30"/>
    <mergeCell ref="B36:C36"/>
    <mergeCell ref="B37:C37"/>
    <mergeCell ref="B32:C32"/>
    <mergeCell ref="B33:C33"/>
    <mergeCell ref="A41:C41"/>
    <mergeCell ref="B38:C38"/>
    <mergeCell ref="B39:C39"/>
    <mergeCell ref="B40:C40"/>
    <mergeCell ref="B35:C35"/>
    <mergeCell ref="B42:C42"/>
    <mergeCell ref="B43:C43"/>
    <mergeCell ref="B44:C44"/>
    <mergeCell ref="A45:C45"/>
    <mergeCell ref="A48:C48"/>
    <mergeCell ref="A47:C47"/>
    <mergeCell ref="A46:C46"/>
  </mergeCells>
  <phoneticPr fontId="2"/>
  <pageMargins left="0.51181102362204722" right="0.31496062992125984" top="0.55118110236220474" bottom="0.55118110236220474" header="0.31496062992125984" footer="0.31496062992125984"/>
  <pageSetup paperSize="9" orientation="portrait" r:id="rId1"/>
  <headerFooter>
    <oddFooter>&amp;C総合体育館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E41" sqref="E41"/>
    </sheetView>
  </sheetViews>
  <sheetFormatPr defaultRowHeight="21" customHeight="1" x14ac:dyDescent="0.15"/>
  <cols>
    <col min="1" max="2" width="5.625" style="1" customWidth="1"/>
    <col min="3" max="3" width="14.125" style="1" customWidth="1"/>
    <col min="4" max="6" width="12.5" style="1" customWidth="1"/>
    <col min="7" max="7" width="30.25" style="1" customWidth="1"/>
    <col min="8" max="16384" width="9" style="1"/>
  </cols>
  <sheetData>
    <row r="1" spans="1:7" ht="21" customHeight="1" x14ac:dyDescent="0.15">
      <c r="A1" s="1" t="s">
        <v>30</v>
      </c>
      <c r="D1" s="96" t="s">
        <v>31</v>
      </c>
      <c r="E1" s="97"/>
      <c r="F1" s="97"/>
      <c r="G1" s="12" t="s">
        <v>32</v>
      </c>
    </row>
    <row r="2" spans="1:7" ht="21" customHeight="1" x14ac:dyDescent="0.15">
      <c r="A2" s="105" t="s">
        <v>33</v>
      </c>
      <c r="B2" s="106"/>
    </row>
    <row r="3" spans="1:7" ht="21" customHeight="1" x14ac:dyDescent="0.15">
      <c r="A3" s="98" t="s">
        <v>18</v>
      </c>
      <c r="B3" s="98"/>
      <c r="C3" s="99"/>
      <c r="D3" s="2" t="s">
        <v>2</v>
      </c>
      <c r="E3" s="2" t="s">
        <v>5</v>
      </c>
      <c r="F3" s="2" t="s">
        <v>6</v>
      </c>
      <c r="G3" s="39" t="s">
        <v>7</v>
      </c>
    </row>
    <row r="4" spans="1:7" ht="21" customHeight="1" x14ac:dyDescent="0.15">
      <c r="A4" s="82" t="s">
        <v>0</v>
      </c>
      <c r="B4" s="107"/>
      <c r="C4" s="104"/>
      <c r="D4" s="5">
        <f>SUM(D5)</f>
        <v>796715</v>
      </c>
      <c r="E4" s="5">
        <f t="shared" ref="E4:F4" si="0">SUM(E5)</f>
        <v>1401145</v>
      </c>
      <c r="F4" s="5">
        <f t="shared" si="0"/>
        <v>1490175</v>
      </c>
      <c r="G4" s="5"/>
    </row>
    <row r="5" spans="1:7" ht="21" customHeight="1" x14ac:dyDescent="0.15">
      <c r="A5" s="4"/>
      <c r="B5" s="82" t="s">
        <v>8</v>
      </c>
      <c r="C5" s="84"/>
      <c r="D5" s="5">
        <f>SUM(D6)</f>
        <v>796715</v>
      </c>
      <c r="E5" s="5">
        <f>SUM(E6)</f>
        <v>1401145</v>
      </c>
      <c r="F5" s="5">
        <f>SUM(F6)</f>
        <v>1490175</v>
      </c>
      <c r="G5" s="5"/>
    </row>
    <row r="6" spans="1:7" ht="21" customHeight="1" x14ac:dyDescent="0.15">
      <c r="A6" s="4"/>
      <c r="B6" s="8"/>
      <c r="C6" s="9" t="s">
        <v>115</v>
      </c>
      <c r="D6" s="10">
        <v>796715</v>
      </c>
      <c r="E6" s="10">
        <v>1401145</v>
      </c>
      <c r="F6" s="10">
        <v>1490175</v>
      </c>
      <c r="G6" s="5"/>
    </row>
    <row r="7" spans="1:7" ht="21" customHeight="1" x14ac:dyDescent="0.15">
      <c r="A7" s="82" t="s">
        <v>19</v>
      </c>
      <c r="B7" s="107"/>
      <c r="C7" s="104"/>
      <c r="D7" s="5">
        <f>SUM(D8)</f>
        <v>48571</v>
      </c>
      <c r="E7" s="5">
        <f t="shared" ref="E7:F8" si="1">SUM(E8)</f>
        <v>48814</v>
      </c>
      <c r="F7" s="5">
        <f t="shared" si="1"/>
        <v>72129</v>
      </c>
      <c r="G7" s="5"/>
    </row>
    <row r="8" spans="1:7" ht="21" customHeight="1" x14ac:dyDescent="0.15">
      <c r="A8" s="4"/>
      <c r="B8" s="82" t="s">
        <v>20</v>
      </c>
      <c r="C8" s="104"/>
      <c r="D8" s="5">
        <f>SUM(D9)</f>
        <v>48571</v>
      </c>
      <c r="E8" s="5">
        <f t="shared" si="1"/>
        <v>48814</v>
      </c>
      <c r="F8" s="5">
        <f t="shared" si="1"/>
        <v>72129</v>
      </c>
      <c r="G8" s="5"/>
    </row>
    <row r="9" spans="1:7" ht="21" customHeight="1" x14ac:dyDescent="0.15">
      <c r="A9" s="4"/>
      <c r="B9" s="8"/>
      <c r="C9" s="38" t="s">
        <v>114</v>
      </c>
      <c r="D9" s="10">
        <v>48571</v>
      </c>
      <c r="E9" s="10">
        <v>48814</v>
      </c>
      <c r="F9" s="10">
        <v>72129</v>
      </c>
      <c r="G9" s="10" t="s">
        <v>128</v>
      </c>
    </row>
    <row r="10" spans="1:7" ht="21" customHeight="1" x14ac:dyDescent="0.15">
      <c r="A10" s="79" t="s">
        <v>29</v>
      </c>
      <c r="B10" s="80"/>
      <c r="C10" s="81"/>
      <c r="D10" s="34">
        <f>+D4+D7</f>
        <v>845286</v>
      </c>
      <c r="E10" s="34">
        <f>+E4+E7</f>
        <v>1449959</v>
      </c>
      <c r="F10" s="34">
        <f>+F4+F7</f>
        <v>1562304</v>
      </c>
      <c r="G10" s="34"/>
    </row>
    <row r="12" spans="1:7" ht="21" customHeight="1" x14ac:dyDescent="0.15">
      <c r="A12" s="105" t="s">
        <v>34</v>
      </c>
      <c r="B12" s="106"/>
    </row>
    <row r="13" spans="1:7" ht="21" customHeight="1" x14ac:dyDescent="0.15">
      <c r="A13" s="98" t="s">
        <v>18</v>
      </c>
      <c r="B13" s="98"/>
      <c r="C13" s="99"/>
      <c r="D13" s="2" t="s">
        <v>2</v>
      </c>
      <c r="E13" s="2" t="s">
        <v>5</v>
      </c>
      <c r="F13" s="2" t="s">
        <v>6</v>
      </c>
      <c r="G13" s="39" t="s">
        <v>7</v>
      </c>
    </row>
    <row r="14" spans="1:7" ht="21" customHeight="1" x14ac:dyDescent="0.15">
      <c r="A14" s="82" t="s">
        <v>44</v>
      </c>
      <c r="B14" s="83"/>
      <c r="C14" s="84"/>
      <c r="D14" s="5">
        <v>137325</v>
      </c>
      <c r="E14" s="5">
        <v>80551</v>
      </c>
      <c r="F14" s="5">
        <v>19600</v>
      </c>
      <c r="G14" s="5"/>
    </row>
    <row r="15" spans="1:7" ht="21" customHeight="1" x14ac:dyDescent="0.15">
      <c r="A15" s="82" t="s">
        <v>54</v>
      </c>
      <c r="B15" s="83"/>
      <c r="C15" s="84"/>
      <c r="D15" s="5">
        <v>25375</v>
      </c>
      <c r="E15" s="5">
        <v>26204</v>
      </c>
      <c r="F15" s="5">
        <v>27466</v>
      </c>
      <c r="G15" s="5"/>
    </row>
    <row r="16" spans="1:7" ht="21" customHeight="1" x14ac:dyDescent="0.15">
      <c r="A16" s="82" t="s">
        <v>60</v>
      </c>
      <c r="B16" s="83"/>
      <c r="C16" s="84"/>
      <c r="D16" s="5">
        <v>30780</v>
      </c>
      <c r="E16" s="5">
        <v>0</v>
      </c>
      <c r="F16" s="5">
        <v>37800</v>
      </c>
      <c r="G16" s="5"/>
    </row>
    <row r="17" spans="1:10" ht="21" customHeight="1" x14ac:dyDescent="0.15">
      <c r="A17" s="82" t="s">
        <v>65</v>
      </c>
      <c r="B17" s="83"/>
      <c r="C17" s="84"/>
      <c r="D17" s="5">
        <f>+D18+D19</f>
        <v>2277485</v>
      </c>
      <c r="E17" s="5">
        <f>+E18+E19</f>
        <v>2588209</v>
      </c>
      <c r="F17" s="5">
        <f>+F18+F19</f>
        <v>2839686</v>
      </c>
      <c r="G17" s="5"/>
    </row>
    <row r="18" spans="1:10" ht="21" customHeight="1" x14ac:dyDescent="0.15">
      <c r="A18" s="40"/>
      <c r="B18" s="94" t="s">
        <v>66</v>
      </c>
      <c r="C18" s="78"/>
      <c r="D18" s="10">
        <v>1880678</v>
      </c>
      <c r="E18" s="10">
        <v>1984462</v>
      </c>
      <c r="F18" s="10">
        <v>2168933</v>
      </c>
      <c r="G18" s="5"/>
    </row>
    <row r="19" spans="1:10" ht="21" customHeight="1" x14ac:dyDescent="0.15">
      <c r="A19" s="8"/>
      <c r="B19" s="94" t="s">
        <v>71</v>
      </c>
      <c r="C19" s="78"/>
      <c r="D19" s="10">
        <v>396807</v>
      </c>
      <c r="E19" s="10">
        <v>603747</v>
      </c>
      <c r="F19" s="10">
        <v>670753</v>
      </c>
      <c r="G19" s="5"/>
    </row>
    <row r="20" spans="1:10" ht="21" customHeight="1" x14ac:dyDescent="0.15">
      <c r="A20" s="82" t="s">
        <v>72</v>
      </c>
      <c r="B20" s="83"/>
      <c r="C20" s="84"/>
      <c r="D20" s="5">
        <v>1743876</v>
      </c>
      <c r="E20" s="5">
        <v>442152</v>
      </c>
      <c r="F20" s="5">
        <v>3159700</v>
      </c>
      <c r="G20" s="5"/>
    </row>
    <row r="21" spans="1:10" ht="21" customHeight="1" x14ac:dyDescent="0.15">
      <c r="A21" s="82" t="s">
        <v>73</v>
      </c>
      <c r="B21" s="83"/>
      <c r="C21" s="84"/>
      <c r="D21" s="68">
        <f>+D22</f>
        <v>47074</v>
      </c>
      <c r="E21" s="68">
        <f>+E22</f>
        <v>45793</v>
      </c>
      <c r="F21" s="68">
        <f>+F22</f>
        <v>47263</v>
      </c>
      <c r="G21" s="10"/>
    </row>
    <row r="22" spans="1:10" ht="21" customHeight="1" x14ac:dyDescent="0.15">
      <c r="A22" s="40"/>
      <c r="B22" s="94" t="s">
        <v>74</v>
      </c>
      <c r="C22" s="95"/>
      <c r="D22" s="10">
        <v>47074</v>
      </c>
      <c r="E22" s="10">
        <v>45793</v>
      </c>
      <c r="F22" s="10">
        <v>47263</v>
      </c>
      <c r="G22" s="10"/>
    </row>
    <row r="23" spans="1:10" ht="21" customHeight="1" x14ac:dyDescent="0.15">
      <c r="A23" s="82" t="s">
        <v>85</v>
      </c>
      <c r="B23" s="101"/>
      <c r="C23" s="104"/>
      <c r="D23" s="5">
        <v>7355</v>
      </c>
      <c r="E23" s="5">
        <v>7469</v>
      </c>
      <c r="F23" s="5">
        <v>32110</v>
      </c>
      <c r="G23" s="5"/>
    </row>
    <row r="24" spans="1:10" ht="21" customHeight="1" x14ac:dyDescent="0.15">
      <c r="A24" s="82" t="s">
        <v>86</v>
      </c>
      <c r="B24" s="101"/>
      <c r="C24" s="104"/>
      <c r="D24" s="5">
        <f>SUM(D25:D30)</f>
        <v>4092919</v>
      </c>
      <c r="E24" s="5">
        <f>SUM(E25:E30)</f>
        <v>4120539</v>
      </c>
      <c r="F24" s="5">
        <f>SUM(F25:F30)</f>
        <v>4127754</v>
      </c>
      <c r="G24" s="5"/>
    </row>
    <row r="25" spans="1:10" ht="21" customHeight="1" x14ac:dyDescent="0.15">
      <c r="A25" s="4"/>
      <c r="B25" s="91" t="s">
        <v>116</v>
      </c>
      <c r="C25" s="78"/>
      <c r="D25" s="10">
        <v>508939</v>
      </c>
      <c r="E25" s="10">
        <v>508939</v>
      </c>
      <c r="F25" s="10">
        <v>508939</v>
      </c>
      <c r="G25" s="10"/>
    </row>
    <row r="26" spans="1:10" ht="21" customHeight="1" x14ac:dyDescent="0.15">
      <c r="A26" s="4"/>
      <c r="B26" s="91" t="s">
        <v>117</v>
      </c>
      <c r="C26" s="78"/>
      <c r="D26" s="10">
        <v>142560</v>
      </c>
      <c r="E26" s="10">
        <v>168480</v>
      </c>
      <c r="F26" s="10">
        <v>194400</v>
      </c>
      <c r="G26" s="10"/>
    </row>
    <row r="27" spans="1:10" ht="21" customHeight="1" x14ac:dyDescent="0.15">
      <c r="A27" s="4"/>
      <c r="B27" s="91" t="s">
        <v>118</v>
      </c>
      <c r="C27" s="78"/>
      <c r="D27" s="10">
        <v>0</v>
      </c>
      <c r="E27" s="10">
        <v>0</v>
      </c>
      <c r="F27" s="10">
        <v>10800</v>
      </c>
      <c r="G27" s="10"/>
    </row>
    <row r="28" spans="1:10" ht="21" customHeight="1" x14ac:dyDescent="0.15">
      <c r="A28" s="4"/>
      <c r="B28" s="94" t="s">
        <v>119</v>
      </c>
      <c r="C28" s="95"/>
      <c r="D28" s="19">
        <v>32400</v>
      </c>
      <c r="E28" s="19">
        <v>32400</v>
      </c>
      <c r="F28" s="19">
        <v>32400</v>
      </c>
      <c r="G28" s="19"/>
    </row>
    <row r="29" spans="1:10" ht="21" customHeight="1" x14ac:dyDescent="0.15">
      <c r="A29" s="4"/>
      <c r="B29" s="94" t="s">
        <v>121</v>
      </c>
      <c r="C29" s="95"/>
      <c r="D29" s="19">
        <v>3233520</v>
      </c>
      <c r="E29" s="19">
        <v>3276720</v>
      </c>
      <c r="F29" s="19">
        <v>3331215</v>
      </c>
      <c r="G29" s="19"/>
    </row>
    <row r="30" spans="1:10" ht="21" customHeight="1" x14ac:dyDescent="0.15">
      <c r="A30" s="4"/>
      <c r="B30" s="94" t="s">
        <v>129</v>
      </c>
      <c r="C30" s="95"/>
      <c r="D30" s="19">
        <v>175500</v>
      </c>
      <c r="E30" s="19">
        <v>134000</v>
      </c>
      <c r="F30" s="19">
        <v>50000</v>
      </c>
      <c r="G30" s="19"/>
    </row>
    <row r="31" spans="1:10" ht="21" customHeight="1" x14ac:dyDescent="0.15">
      <c r="A31" s="92" t="s">
        <v>87</v>
      </c>
      <c r="B31" s="108"/>
      <c r="C31" s="108"/>
      <c r="D31" s="7">
        <f>+D32+D33</f>
        <v>258144</v>
      </c>
      <c r="E31" s="7">
        <f>+E32+E33</f>
        <v>267864</v>
      </c>
      <c r="F31" s="7">
        <f>+F32+F33</f>
        <v>418038</v>
      </c>
      <c r="G31" s="7"/>
      <c r="J31" s="75"/>
    </row>
    <row r="32" spans="1:10" ht="21" customHeight="1" x14ac:dyDescent="0.15">
      <c r="A32" s="4"/>
      <c r="B32" s="94" t="s">
        <v>93</v>
      </c>
      <c r="C32" s="84"/>
      <c r="D32" s="10">
        <v>155520</v>
      </c>
      <c r="E32" s="10">
        <v>165240</v>
      </c>
      <c r="F32" s="10">
        <v>213840</v>
      </c>
      <c r="G32" s="10" t="s">
        <v>172</v>
      </c>
    </row>
    <row r="33" spans="1:7" ht="21" customHeight="1" x14ac:dyDescent="0.15">
      <c r="A33" s="4"/>
      <c r="B33" s="92" t="s">
        <v>94</v>
      </c>
      <c r="C33" s="90"/>
      <c r="D33" s="10">
        <v>102624</v>
      </c>
      <c r="E33" s="10">
        <v>102624</v>
      </c>
      <c r="F33" s="10">
        <v>204198</v>
      </c>
      <c r="G33" s="5" t="s">
        <v>167</v>
      </c>
    </row>
    <row r="34" spans="1:7" ht="21" customHeight="1" x14ac:dyDescent="0.15">
      <c r="A34" s="92" t="s">
        <v>96</v>
      </c>
      <c r="B34" s="90"/>
      <c r="C34" s="90"/>
      <c r="D34" s="5">
        <v>0</v>
      </c>
      <c r="E34" s="5">
        <v>224640</v>
      </c>
      <c r="F34" s="5">
        <v>0</v>
      </c>
      <c r="G34" s="5"/>
    </row>
    <row r="35" spans="1:7" ht="21" customHeight="1" x14ac:dyDescent="0.15">
      <c r="A35" s="79" t="s">
        <v>111</v>
      </c>
      <c r="B35" s="80"/>
      <c r="C35" s="81"/>
      <c r="D35" s="34">
        <f>+D14+D15+D16+D17+D20+D21+D23+D24+D31+D34</f>
        <v>8620333</v>
      </c>
      <c r="E35" s="34">
        <f>+E14+E15+E16+E17+E20+E21+E23+E24+E31+E34</f>
        <v>7803421</v>
      </c>
      <c r="F35" s="34">
        <f>+F14+F15+F16+F17+F20+F21+J33+F23+F24+F31+F34</f>
        <v>10709417</v>
      </c>
      <c r="G35" s="34"/>
    </row>
    <row r="37" spans="1:7" ht="21" customHeight="1" x14ac:dyDescent="0.15">
      <c r="A37" s="76" t="s">
        <v>172</v>
      </c>
      <c r="B37" s="111" t="s">
        <v>173</v>
      </c>
      <c r="C37" s="118"/>
      <c r="D37" s="118"/>
      <c r="E37" s="118"/>
      <c r="F37" s="118"/>
      <c r="G37" s="118"/>
    </row>
    <row r="38" spans="1:7" ht="21" customHeight="1" x14ac:dyDescent="0.15">
      <c r="A38" s="76" t="s">
        <v>167</v>
      </c>
      <c r="B38" s="111" t="s">
        <v>174</v>
      </c>
      <c r="C38" s="118"/>
      <c r="D38" s="118"/>
      <c r="E38" s="118"/>
      <c r="F38" s="118"/>
      <c r="G38" s="118"/>
    </row>
  </sheetData>
  <mergeCells count="34">
    <mergeCell ref="B37:G37"/>
    <mergeCell ref="B38:G38"/>
    <mergeCell ref="B29:C29"/>
    <mergeCell ref="B30:C30"/>
    <mergeCell ref="A34:C34"/>
    <mergeCell ref="A35:C35"/>
    <mergeCell ref="A31:C31"/>
    <mergeCell ref="B32:C32"/>
    <mergeCell ref="B33:C33"/>
    <mergeCell ref="A24:C24"/>
    <mergeCell ref="B25:C25"/>
    <mergeCell ref="B26:C26"/>
    <mergeCell ref="B27:C27"/>
    <mergeCell ref="B28:C28"/>
    <mergeCell ref="B19:C19"/>
    <mergeCell ref="A20:C20"/>
    <mergeCell ref="A21:C21"/>
    <mergeCell ref="B22:C22"/>
    <mergeCell ref="A23:C23"/>
    <mergeCell ref="A14:C14"/>
    <mergeCell ref="A15:C15"/>
    <mergeCell ref="A16:C16"/>
    <mergeCell ref="A17:C17"/>
    <mergeCell ref="B18:C18"/>
    <mergeCell ref="A7:C7"/>
    <mergeCell ref="B8:C8"/>
    <mergeCell ref="A10:C10"/>
    <mergeCell ref="A12:B12"/>
    <mergeCell ref="A13:C13"/>
    <mergeCell ref="D1:F1"/>
    <mergeCell ref="A2:B2"/>
    <mergeCell ref="A3:C3"/>
    <mergeCell ref="A4:C4"/>
    <mergeCell ref="B5:C5"/>
  </mergeCells>
  <phoneticPr fontId="2"/>
  <pageMargins left="0.51181102362204722" right="0.31496062992125984" top="0.55118110236220474" bottom="0.55118110236220474" header="0.31496062992125984" footer="0.31496062992125984"/>
  <pageSetup paperSize="9" orientation="portrait" r:id="rId1"/>
  <headerFooter>
    <oddFooter>&amp;C体育センター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38" sqref="B38"/>
    </sheetView>
  </sheetViews>
  <sheetFormatPr defaultRowHeight="21" customHeight="1" x14ac:dyDescent="0.15"/>
  <cols>
    <col min="1" max="2" width="5.625" style="1" customWidth="1"/>
    <col min="3" max="3" width="14.125" style="1" customWidth="1"/>
    <col min="4" max="6" width="12.5" style="1" customWidth="1"/>
    <col min="7" max="7" width="30.25" style="1" customWidth="1"/>
    <col min="8" max="16384" width="9" style="1"/>
  </cols>
  <sheetData>
    <row r="1" spans="1:7" ht="21" customHeight="1" x14ac:dyDescent="0.15">
      <c r="A1" s="1" t="s">
        <v>30</v>
      </c>
      <c r="D1" s="96" t="s">
        <v>31</v>
      </c>
      <c r="E1" s="97"/>
      <c r="F1" s="97"/>
      <c r="G1" s="12" t="s">
        <v>32</v>
      </c>
    </row>
    <row r="2" spans="1:7" ht="21" customHeight="1" x14ac:dyDescent="0.15">
      <c r="A2" s="105" t="s">
        <v>33</v>
      </c>
      <c r="B2" s="106"/>
    </row>
    <row r="3" spans="1:7" ht="21" customHeight="1" x14ac:dyDescent="0.15">
      <c r="A3" s="98" t="s">
        <v>18</v>
      </c>
      <c r="B3" s="98"/>
      <c r="C3" s="99"/>
      <c r="D3" s="2" t="s">
        <v>2</v>
      </c>
      <c r="E3" s="2" t="s">
        <v>5</v>
      </c>
      <c r="F3" s="2" t="s">
        <v>6</v>
      </c>
      <c r="G3" s="41" t="s">
        <v>7</v>
      </c>
    </row>
    <row r="4" spans="1:7" ht="21" customHeight="1" x14ac:dyDescent="0.15">
      <c r="A4" s="82" t="s">
        <v>0</v>
      </c>
      <c r="B4" s="107"/>
      <c r="C4" s="104"/>
      <c r="D4" s="5">
        <f>SUM(D5)</f>
        <v>1720075</v>
      </c>
      <c r="E4" s="5">
        <f t="shared" ref="E4:F4" si="0">SUM(E5)</f>
        <v>1588690</v>
      </c>
      <c r="F4" s="5">
        <f t="shared" si="0"/>
        <v>1560180</v>
      </c>
      <c r="G4" s="5"/>
    </row>
    <row r="5" spans="1:7" ht="21" customHeight="1" x14ac:dyDescent="0.15">
      <c r="A5" s="4"/>
      <c r="B5" s="82" t="s">
        <v>8</v>
      </c>
      <c r="C5" s="84"/>
      <c r="D5" s="5">
        <f>SUM(D6)</f>
        <v>1720075</v>
      </c>
      <c r="E5" s="5">
        <f>SUM(E6)</f>
        <v>1588690</v>
      </c>
      <c r="F5" s="5">
        <f>SUM(F6)</f>
        <v>1560180</v>
      </c>
      <c r="G5" s="5"/>
    </row>
    <row r="6" spans="1:7" ht="21" customHeight="1" x14ac:dyDescent="0.15">
      <c r="A6" s="4"/>
      <c r="B6" s="8"/>
      <c r="C6" s="9" t="s">
        <v>115</v>
      </c>
      <c r="D6" s="10">
        <v>1720075</v>
      </c>
      <c r="E6" s="10">
        <v>1588690</v>
      </c>
      <c r="F6" s="10">
        <v>1560180</v>
      </c>
      <c r="G6" s="5"/>
    </row>
    <row r="7" spans="1:7" ht="21" customHeight="1" x14ac:dyDescent="0.15">
      <c r="A7" s="82" t="s">
        <v>19</v>
      </c>
      <c r="B7" s="107"/>
      <c r="C7" s="104"/>
      <c r="D7" s="5">
        <f>SUM(D8)</f>
        <v>36128</v>
      </c>
      <c r="E7" s="5">
        <f t="shared" ref="E7:F8" si="1">SUM(E8)</f>
        <v>39799</v>
      </c>
      <c r="F7" s="5">
        <f t="shared" si="1"/>
        <v>20130</v>
      </c>
      <c r="G7" s="5"/>
    </row>
    <row r="8" spans="1:7" ht="21" customHeight="1" x14ac:dyDescent="0.15">
      <c r="A8" s="4"/>
      <c r="B8" s="82" t="s">
        <v>20</v>
      </c>
      <c r="C8" s="104"/>
      <c r="D8" s="5">
        <f>SUM(D9)</f>
        <v>36128</v>
      </c>
      <c r="E8" s="5">
        <f t="shared" si="1"/>
        <v>39799</v>
      </c>
      <c r="F8" s="5">
        <f t="shared" si="1"/>
        <v>20130</v>
      </c>
      <c r="G8" s="5"/>
    </row>
    <row r="9" spans="1:7" ht="21" customHeight="1" x14ac:dyDescent="0.15">
      <c r="A9" s="4"/>
      <c r="B9" s="8"/>
      <c r="C9" s="38" t="s">
        <v>114</v>
      </c>
      <c r="D9" s="10">
        <v>36128</v>
      </c>
      <c r="E9" s="10">
        <v>39799</v>
      </c>
      <c r="F9" s="10">
        <v>20130</v>
      </c>
      <c r="G9" s="10" t="s">
        <v>128</v>
      </c>
    </row>
    <row r="10" spans="1:7" ht="21" customHeight="1" x14ac:dyDescent="0.15">
      <c r="A10" s="79" t="s">
        <v>29</v>
      </c>
      <c r="B10" s="80"/>
      <c r="C10" s="81"/>
      <c r="D10" s="34">
        <f>+D4+D7</f>
        <v>1756203</v>
      </c>
      <c r="E10" s="34">
        <f>+E4+E7</f>
        <v>1628489</v>
      </c>
      <c r="F10" s="34">
        <f>+F4+F7</f>
        <v>1580310</v>
      </c>
      <c r="G10" s="34"/>
    </row>
    <row r="12" spans="1:7" ht="21" customHeight="1" x14ac:dyDescent="0.15">
      <c r="A12" s="105" t="s">
        <v>34</v>
      </c>
      <c r="B12" s="106"/>
    </row>
    <row r="13" spans="1:7" ht="21" customHeight="1" x14ac:dyDescent="0.15">
      <c r="A13" s="98" t="s">
        <v>18</v>
      </c>
      <c r="B13" s="98"/>
      <c r="C13" s="99"/>
      <c r="D13" s="2" t="s">
        <v>2</v>
      </c>
      <c r="E13" s="2" t="s">
        <v>5</v>
      </c>
      <c r="F13" s="2" t="s">
        <v>6</v>
      </c>
      <c r="G13" s="41" t="s">
        <v>7</v>
      </c>
    </row>
    <row r="14" spans="1:7" ht="21" customHeight="1" x14ac:dyDescent="0.15">
      <c r="A14" s="82" t="s">
        <v>44</v>
      </c>
      <c r="B14" s="83"/>
      <c r="C14" s="84"/>
      <c r="D14" s="5">
        <v>144562</v>
      </c>
      <c r="E14" s="5">
        <v>336334</v>
      </c>
      <c r="F14" s="5">
        <v>524853</v>
      </c>
      <c r="G14" s="5"/>
    </row>
    <row r="15" spans="1:7" ht="21" customHeight="1" x14ac:dyDescent="0.15">
      <c r="A15" s="82" t="s">
        <v>54</v>
      </c>
      <c r="B15" s="83"/>
      <c r="C15" s="84"/>
      <c r="D15" s="5">
        <v>34612</v>
      </c>
      <c r="E15" s="5">
        <v>27380</v>
      </c>
      <c r="F15" s="5">
        <v>27785</v>
      </c>
      <c r="G15" s="5"/>
    </row>
    <row r="16" spans="1:7" ht="21" customHeight="1" x14ac:dyDescent="0.15">
      <c r="A16" s="82" t="s">
        <v>65</v>
      </c>
      <c r="B16" s="83"/>
      <c r="C16" s="84"/>
      <c r="D16" s="5">
        <f>+D17+D18</f>
        <v>1268158</v>
      </c>
      <c r="E16" s="5">
        <f>+E17+E18</f>
        <v>1171737</v>
      </c>
      <c r="F16" s="5">
        <f>+F17+F18</f>
        <v>886633</v>
      </c>
      <c r="G16" s="5"/>
    </row>
    <row r="17" spans="1:7" ht="21" customHeight="1" x14ac:dyDescent="0.15">
      <c r="A17" s="42"/>
      <c r="B17" s="94" t="s">
        <v>66</v>
      </c>
      <c r="C17" s="78"/>
      <c r="D17" s="10">
        <v>498403</v>
      </c>
      <c r="E17" s="10">
        <v>414637</v>
      </c>
      <c r="F17" s="10">
        <v>370200</v>
      </c>
      <c r="G17" s="5"/>
    </row>
    <row r="18" spans="1:7" ht="21" customHeight="1" x14ac:dyDescent="0.15">
      <c r="A18" s="8"/>
      <c r="B18" s="94" t="s">
        <v>71</v>
      </c>
      <c r="C18" s="78"/>
      <c r="D18" s="10">
        <v>769755</v>
      </c>
      <c r="E18" s="10">
        <v>757100</v>
      </c>
      <c r="F18" s="10">
        <v>516433</v>
      </c>
      <c r="G18" s="5"/>
    </row>
    <row r="19" spans="1:7" ht="21" customHeight="1" x14ac:dyDescent="0.15">
      <c r="A19" s="82" t="s">
        <v>72</v>
      </c>
      <c r="B19" s="83"/>
      <c r="C19" s="84"/>
      <c r="D19" s="5">
        <v>5062230</v>
      </c>
      <c r="E19" s="5">
        <v>842400</v>
      </c>
      <c r="F19" s="5">
        <v>894996</v>
      </c>
      <c r="G19" s="5"/>
    </row>
    <row r="20" spans="1:7" ht="21" customHeight="1" x14ac:dyDescent="0.15">
      <c r="A20" s="82" t="s">
        <v>73</v>
      </c>
      <c r="B20" s="83"/>
      <c r="C20" s="84"/>
      <c r="D20" s="68">
        <f>+D21</f>
        <v>47316</v>
      </c>
      <c r="E20" s="68">
        <f>+E21</f>
        <v>44193</v>
      </c>
      <c r="F20" s="68">
        <f>+F21</f>
        <v>44965</v>
      </c>
      <c r="G20" s="10"/>
    </row>
    <row r="21" spans="1:7" ht="21" customHeight="1" x14ac:dyDescent="0.15">
      <c r="A21" s="42"/>
      <c r="B21" s="94" t="s">
        <v>74</v>
      </c>
      <c r="C21" s="95"/>
      <c r="D21" s="10">
        <v>47316</v>
      </c>
      <c r="E21" s="10">
        <v>44193</v>
      </c>
      <c r="F21" s="10">
        <v>44965</v>
      </c>
      <c r="G21" s="10"/>
    </row>
    <row r="22" spans="1:7" ht="21" customHeight="1" x14ac:dyDescent="0.15">
      <c r="A22" s="82" t="s">
        <v>85</v>
      </c>
      <c r="B22" s="101"/>
      <c r="C22" s="104"/>
      <c r="D22" s="5">
        <v>6336</v>
      </c>
      <c r="E22" s="5">
        <v>6524</v>
      </c>
      <c r="F22" s="5">
        <v>6524</v>
      </c>
      <c r="G22" s="5"/>
    </row>
    <row r="23" spans="1:7" ht="21" customHeight="1" x14ac:dyDescent="0.15">
      <c r="A23" s="82" t="s">
        <v>86</v>
      </c>
      <c r="B23" s="101"/>
      <c r="C23" s="104"/>
      <c r="D23" s="5">
        <f>SUM(D24:D29)</f>
        <v>8342136</v>
      </c>
      <c r="E23" s="5">
        <f>SUM(E24:E31)</f>
        <v>7703856</v>
      </c>
      <c r="F23" s="5">
        <f>SUM(F24:F31)</f>
        <v>8112970</v>
      </c>
      <c r="G23" s="5"/>
    </row>
    <row r="24" spans="1:7" ht="21" customHeight="1" x14ac:dyDescent="0.15">
      <c r="A24" s="4"/>
      <c r="B24" s="91" t="s">
        <v>116</v>
      </c>
      <c r="C24" s="78"/>
      <c r="D24" s="10">
        <v>1177200</v>
      </c>
      <c r="E24" s="10">
        <v>1279800</v>
      </c>
      <c r="F24" s="10">
        <v>1479600</v>
      </c>
      <c r="G24" s="10"/>
    </row>
    <row r="25" spans="1:7" ht="21" customHeight="1" x14ac:dyDescent="0.15">
      <c r="A25" s="4"/>
      <c r="B25" s="91" t="s">
        <v>117</v>
      </c>
      <c r="C25" s="78"/>
      <c r="D25" s="10">
        <v>142560</v>
      </c>
      <c r="E25" s="10">
        <v>168480</v>
      </c>
      <c r="F25" s="10">
        <v>194400</v>
      </c>
      <c r="G25" s="10"/>
    </row>
    <row r="26" spans="1:7" ht="21" customHeight="1" x14ac:dyDescent="0.15">
      <c r="A26" s="4"/>
      <c r="B26" s="91" t="s">
        <v>118</v>
      </c>
      <c r="C26" s="78"/>
      <c r="D26" s="10">
        <v>0</v>
      </c>
      <c r="E26" s="10">
        <v>0</v>
      </c>
      <c r="F26" s="10">
        <v>97200</v>
      </c>
      <c r="G26" s="10"/>
    </row>
    <row r="27" spans="1:7" ht="21" customHeight="1" x14ac:dyDescent="0.15">
      <c r="A27" s="4"/>
      <c r="B27" s="94" t="s">
        <v>119</v>
      </c>
      <c r="C27" s="95"/>
      <c r="D27" s="19">
        <v>204336</v>
      </c>
      <c r="E27" s="19">
        <v>141696</v>
      </c>
      <c r="F27" s="19">
        <v>204336</v>
      </c>
      <c r="G27" s="19" t="s">
        <v>172</v>
      </c>
    </row>
    <row r="28" spans="1:7" ht="21" customHeight="1" x14ac:dyDescent="0.15">
      <c r="A28" s="4"/>
      <c r="B28" s="94" t="s">
        <v>121</v>
      </c>
      <c r="C28" s="95"/>
      <c r="D28" s="19">
        <v>2930040</v>
      </c>
      <c r="E28" s="19">
        <v>2930040</v>
      </c>
      <c r="F28" s="19">
        <v>2897434</v>
      </c>
      <c r="G28" s="19"/>
    </row>
    <row r="29" spans="1:7" ht="21" customHeight="1" x14ac:dyDescent="0.15">
      <c r="A29" s="4"/>
      <c r="B29" s="94" t="s">
        <v>130</v>
      </c>
      <c r="C29" s="95"/>
      <c r="D29" s="19">
        <v>3888000</v>
      </c>
      <c r="E29" s="19">
        <v>2484000</v>
      </c>
      <c r="F29" s="19">
        <v>3240000</v>
      </c>
      <c r="G29" s="19"/>
    </row>
    <row r="30" spans="1:7" ht="21" customHeight="1" x14ac:dyDescent="0.15">
      <c r="A30" s="4"/>
      <c r="B30" s="94" t="s">
        <v>124</v>
      </c>
      <c r="C30" s="95"/>
      <c r="D30" s="19">
        <v>0</v>
      </c>
      <c r="E30" s="19">
        <v>165240</v>
      </c>
      <c r="F30" s="19">
        <v>0</v>
      </c>
      <c r="G30" s="19"/>
    </row>
    <row r="31" spans="1:7" ht="21" customHeight="1" x14ac:dyDescent="0.15">
      <c r="A31" s="4"/>
      <c r="B31" s="94" t="s">
        <v>125</v>
      </c>
      <c r="C31" s="95"/>
      <c r="D31" s="19">
        <v>0</v>
      </c>
      <c r="E31" s="19">
        <v>534600</v>
      </c>
      <c r="F31" s="19">
        <v>0</v>
      </c>
      <c r="G31" s="19"/>
    </row>
    <row r="32" spans="1:7" ht="21" customHeight="1" x14ac:dyDescent="0.15">
      <c r="A32" s="92" t="s">
        <v>87</v>
      </c>
      <c r="B32" s="108"/>
      <c r="C32" s="108"/>
      <c r="D32" s="7">
        <f>+D33</f>
        <v>1151940</v>
      </c>
      <c r="E32" s="7">
        <f>+E33</f>
        <v>1153020</v>
      </c>
      <c r="F32" s="7">
        <f>+F33</f>
        <v>1153020</v>
      </c>
      <c r="G32" s="7"/>
    </row>
    <row r="33" spans="1:7" ht="21" customHeight="1" x14ac:dyDescent="0.15">
      <c r="A33" s="4"/>
      <c r="B33" s="94" t="s">
        <v>93</v>
      </c>
      <c r="C33" s="84"/>
      <c r="D33" s="10">
        <v>1151940</v>
      </c>
      <c r="E33" s="10">
        <v>1153020</v>
      </c>
      <c r="F33" s="10">
        <v>1153020</v>
      </c>
      <c r="G33" s="10" t="s">
        <v>175</v>
      </c>
    </row>
    <row r="34" spans="1:7" ht="21" customHeight="1" x14ac:dyDescent="0.15">
      <c r="A34" s="92" t="s">
        <v>96</v>
      </c>
      <c r="B34" s="90"/>
      <c r="C34" s="90"/>
      <c r="D34" s="5">
        <v>0</v>
      </c>
      <c r="E34" s="5">
        <v>0</v>
      </c>
      <c r="F34" s="5">
        <v>744171</v>
      </c>
      <c r="G34" s="5"/>
    </row>
    <row r="35" spans="1:7" ht="21" customHeight="1" x14ac:dyDescent="0.15">
      <c r="A35" s="79" t="s">
        <v>111</v>
      </c>
      <c r="B35" s="80"/>
      <c r="C35" s="81"/>
      <c r="D35" s="34">
        <f>+D14+D15+D16+D19+D20+D22+D23+D32+D34</f>
        <v>16057290</v>
      </c>
      <c r="E35" s="34">
        <f>+E14+E15+E16+E19+E20+E22+E23+E32+E34</f>
        <v>11285444</v>
      </c>
      <c r="F35" s="34">
        <f>+F14+F15+F16+F19+F20+F22+F23+F32+F34</f>
        <v>12395917</v>
      </c>
      <c r="G35" s="34"/>
    </row>
    <row r="37" spans="1:7" ht="21" customHeight="1" x14ac:dyDescent="0.15">
      <c r="A37" s="76" t="s">
        <v>172</v>
      </c>
      <c r="B37" s="111" t="s">
        <v>176</v>
      </c>
      <c r="C37" s="118"/>
      <c r="D37" s="118"/>
      <c r="E37" s="118"/>
      <c r="F37" s="118"/>
      <c r="G37" s="118"/>
    </row>
    <row r="38" spans="1:7" ht="21" customHeight="1" x14ac:dyDescent="0.15">
      <c r="A38" s="76"/>
      <c r="B38" s="76"/>
      <c r="C38" s="76"/>
      <c r="D38" s="76"/>
      <c r="E38" s="76"/>
      <c r="F38" s="76"/>
      <c r="G38" s="76"/>
    </row>
  </sheetData>
  <mergeCells count="33">
    <mergeCell ref="B37:G37"/>
    <mergeCell ref="A15:C15"/>
    <mergeCell ref="D1:F1"/>
    <mergeCell ref="A2:B2"/>
    <mergeCell ref="A3:C3"/>
    <mergeCell ref="A4:C4"/>
    <mergeCell ref="B5:C5"/>
    <mergeCell ref="A7:C7"/>
    <mergeCell ref="B8:C8"/>
    <mergeCell ref="A10:C10"/>
    <mergeCell ref="A12:B12"/>
    <mergeCell ref="A13:C13"/>
    <mergeCell ref="A14:C14"/>
    <mergeCell ref="A23:C23"/>
    <mergeCell ref="A16:C16"/>
    <mergeCell ref="B17:C17"/>
    <mergeCell ref="B18:C18"/>
    <mergeCell ref="A19:C19"/>
    <mergeCell ref="A20:C20"/>
    <mergeCell ref="B21:C21"/>
    <mergeCell ref="A22:C22"/>
    <mergeCell ref="A35:C35"/>
    <mergeCell ref="A32:C32"/>
    <mergeCell ref="B33:C33"/>
    <mergeCell ref="A34:C34"/>
    <mergeCell ref="B24:C24"/>
    <mergeCell ref="B25:C25"/>
    <mergeCell ref="B26:C26"/>
    <mergeCell ref="B27:C27"/>
    <mergeCell ref="B28:C28"/>
    <mergeCell ref="B29:C29"/>
    <mergeCell ref="B30:C30"/>
    <mergeCell ref="B31:C31"/>
  </mergeCells>
  <phoneticPr fontId="2"/>
  <pageMargins left="0.51181102362204722" right="0.31496062992125984" top="0.55118110236220474" bottom="0.55118110236220474" header="0.31496062992125984" footer="0.31496062992125984"/>
  <pageSetup paperSize="9" orientation="portrait" r:id="rId1"/>
  <headerFooter>
    <oddFooter>&amp;C陸上競技場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E18" sqref="E18"/>
    </sheetView>
  </sheetViews>
  <sheetFormatPr defaultRowHeight="21" customHeight="1" x14ac:dyDescent="0.15"/>
  <cols>
    <col min="1" max="2" width="5.625" style="1" customWidth="1"/>
    <col min="3" max="3" width="14.125" style="1" customWidth="1"/>
    <col min="4" max="6" width="12.5" style="1" customWidth="1"/>
    <col min="7" max="7" width="30.25" style="1" customWidth="1"/>
    <col min="8" max="16384" width="9" style="1"/>
  </cols>
  <sheetData>
    <row r="1" spans="1:7" ht="21" customHeight="1" x14ac:dyDescent="0.15">
      <c r="A1" s="1" t="s">
        <v>30</v>
      </c>
      <c r="D1" s="96" t="s">
        <v>31</v>
      </c>
      <c r="E1" s="97"/>
      <c r="F1" s="97"/>
      <c r="G1" s="12" t="s">
        <v>144</v>
      </c>
    </row>
    <row r="2" spans="1:7" ht="21" customHeight="1" x14ac:dyDescent="0.15">
      <c r="A2" s="105" t="s">
        <v>33</v>
      </c>
      <c r="B2" s="106"/>
      <c r="G2" s="48" t="s">
        <v>143</v>
      </c>
    </row>
    <row r="3" spans="1:7" ht="19.5" customHeight="1" x14ac:dyDescent="0.15">
      <c r="A3" s="98" t="s">
        <v>18</v>
      </c>
      <c r="B3" s="98"/>
      <c r="C3" s="99"/>
      <c r="D3" s="2" t="s">
        <v>2</v>
      </c>
      <c r="E3" s="2" t="s">
        <v>5</v>
      </c>
      <c r="F3" s="2" t="s">
        <v>6</v>
      </c>
      <c r="G3" s="41" t="s">
        <v>7</v>
      </c>
    </row>
    <row r="4" spans="1:7" ht="19.5" customHeight="1" x14ac:dyDescent="0.15">
      <c r="A4" s="82" t="s">
        <v>0</v>
      </c>
      <c r="B4" s="107"/>
      <c r="C4" s="104"/>
      <c r="D4" s="5">
        <f>SUM(D5)</f>
        <v>171910</v>
      </c>
      <c r="E4" s="5">
        <f t="shared" ref="E4:F4" si="0">SUM(E5)</f>
        <v>209890</v>
      </c>
      <c r="F4" s="5">
        <f t="shared" si="0"/>
        <v>100230</v>
      </c>
      <c r="G4" s="5"/>
    </row>
    <row r="5" spans="1:7" ht="19.5" customHeight="1" x14ac:dyDescent="0.15">
      <c r="A5" s="4"/>
      <c r="B5" s="82" t="s">
        <v>8</v>
      </c>
      <c r="C5" s="84"/>
      <c r="D5" s="5">
        <f>SUM(D6)</f>
        <v>171910</v>
      </c>
      <c r="E5" s="5">
        <f>SUM(E6)</f>
        <v>209890</v>
      </c>
      <c r="F5" s="5">
        <f>SUM(F6)</f>
        <v>100230</v>
      </c>
      <c r="G5" s="5"/>
    </row>
    <row r="6" spans="1:7" ht="19.5" customHeight="1" x14ac:dyDescent="0.15">
      <c r="A6" s="4"/>
      <c r="B6" s="8"/>
      <c r="C6" s="9" t="s">
        <v>115</v>
      </c>
      <c r="D6" s="10">
        <v>171910</v>
      </c>
      <c r="E6" s="10">
        <v>209890</v>
      </c>
      <c r="F6" s="10">
        <v>100230</v>
      </c>
      <c r="G6" s="5"/>
    </row>
    <row r="7" spans="1:7" ht="19.5" customHeight="1" x14ac:dyDescent="0.15">
      <c r="A7" s="79" t="s">
        <v>29</v>
      </c>
      <c r="B7" s="80"/>
      <c r="C7" s="81"/>
      <c r="D7" s="34">
        <f>+D4</f>
        <v>171910</v>
      </c>
      <c r="E7" s="34">
        <f t="shared" ref="E7:F7" si="1">+E4</f>
        <v>209890</v>
      </c>
      <c r="F7" s="34">
        <f t="shared" si="1"/>
        <v>100230</v>
      </c>
      <c r="G7" s="34"/>
    </row>
    <row r="8" spans="1:7" ht="15" customHeight="1" x14ac:dyDescent="0.15"/>
    <row r="9" spans="1:7" ht="21" customHeight="1" x14ac:dyDescent="0.15">
      <c r="A9" s="105" t="s">
        <v>34</v>
      </c>
      <c r="B9" s="106"/>
    </row>
    <row r="10" spans="1:7" ht="19.5" customHeight="1" x14ac:dyDescent="0.15">
      <c r="A10" s="98" t="s">
        <v>18</v>
      </c>
      <c r="B10" s="98"/>
      <c r="C10" s="99"/>
      <c r="D10" s="2" t="s">
        <v>2</v>
      </c>
      <c r="E10" s="2" t="s">
        <v>5</v>
      </c>
      <c r="F10" s="2" t="s">
        <v>6</v>
      </c>
      <c r="G10" s="41" t="s">
        <v>7</v>
      </c>
    </row>
    <row r="11" spans="1:7" ht="19.5" customHeight="1" x14ac:dyDescent="0.15">
      <c r="A11" s="82" t="s">
        <v>44</v>
      </c>
      <c r="B11" s="83"/>
      <c r="C11" s="84"/>
      <c r="D11" s="5">
        <v>481302</v>
      </c>
      <c r="E11" s="5">
        <v>39960</v>
      </c>
      <c r="F11" s="5">
        <v>0</v>
      </c>
      <c r="G11" s="5"/>
    </row>
    <row r="12" spans="1:7" ht="19.5" customHeight="1" x14ac:dyDescent="0.15">
      <c r="A12" s="82" t="s">
        <v>60</v>
      </c>
      <c r="B12" s="83"/>
      <c r="C12" s="84"/>
      <c r="D12" s="5">
        <v>28836</v>
      </c>
      <c r="E12" s="5">
        <v>0</v>
      </c>
      <c r="F12" s="5">
        <v>0</v>
      </c>
      <c r="G12" s="5"/>
    </row>
    <row r="13" spans="1:7" ht="19.5" customHeight="1" x14ac:dyDescent="0.15">
      <c r="A13" s="82" t="s">
        <v>72</v>
      </c>
      <c r="B13" s="83"/>
      <c r="C13" s="84"/>
      <c r="D13" s="5">
        <v>270000</v>
      </c>
      <c r="E13" s="5">
        <v>8640</v>
      </c>
      <c r="F13" s="5">
        <v>0</v>
      </c>
      <c r="G13" s="5"/>
    </row>
    <row r="14" spans="1:7" ht="19.5" customHeight="1" x14ac:dyDescent="0.15">
      <c r="A14" s="82" t="s">
        <v>86</v>
      </c>
      <c r="B14" s="101"/>
      <c r="C14" s="104"/>
      <c r="D14" s="5">
        <f>SUM(D15:D16)</f>
        <v>0</v>
      </c>
      <c r="E14" s="5">
        <f>SUM(E15:E16)</f>
        <v>0</v>
      </c>
      <c r="F14" s="5">
        <f>SUM(F15:F16)</f>
        <v>1180440</v>
      </c>
      <c r="G14" s="5"/>
    </row>
    <row r="15" spans="1:7" ht="19.5" customHeight="1" x14ac:dyDescent="0.15">
      <c r="A15" s="4"/>
      <c r="B15" s="91" t="s">
        <v>131</v>
      </c>
      <c r="C15" s="78"/>
      <c r="D15" s="10">
        <v>0</v>
      </c>
      <c r="E15" s="10">
        <v>0</v>
      </c>
      <c r="F15" s="10">
        <v>748440</v>
      </c>
      <c r="G15" s="10"/>
    </row>
    <row r="16" spans="1:7" ht="19.5" customHeight="1" x14ac:dyDescent="0.15">
      <c r="A16" s="4"/>
      <c r="B16" s="94" t="s">
        <v>132</v>
      </c>
      <c r="C16" s="95"/>
      <c r="D16" s="10">
        <v>0</v>
      </c>
      <c r="E16" s="10">
        <v>0</v>
      </c>
      <c r="F16" s="10">
        <v>432000</v>
      </c>
      <c r="G16" s="10"/>
    </row>
    <row r="17" spans="1:7" ht="19.5" customHeight="1" x14ac:dyDescent="0.15">
      <c r="A17" s="100" t="s">
        <v>177</v>
      </c>
      <c r="B17" s="83"/>
      <c r="C17" s="84"/>
      <c r="D17" s="10">
        <v>0</v>
      </c>
      <c r="E17" s="10">
        <v>138240</v>
      </c>
      <c r="F17" s="10">
        <v>276480</v>
      </c>
      <c r="G17" s="10"/>
    </row>
    <row r="18" spans="1:7" ht="19.5" customHeight="1" x14ac:dyDescent="0.15">
      <c r="A18" s="79" t="s">
        <v>111</v>
      </c>
      <c r="B18" s="80"/>
      <c r="C18" s="81"/>
      <c r="D18" s="34">
        <f>+D11+D12+D13+D14</f>
        <v>780138</v>
      </c>
      <c r="E18" s="34">
        <f t="shared" ref="E18:F18" si="2">+E11+E12+E13+E14</f>
        <v>48600</v>
      </c>
      <c r="F18" s="34">
        <f t="shared" si="2"/>
        <v>1180440</v>
      </c>
      <c r="G18" s="34"/>
    </row>
    <row r="19" spans="1:7" ht="17.25" customHeight="1" x14ac:dyDescent="0.15"/>
    <row r="20" spans="1:7" ht="21" customHeight="1" x14ac:dyDescent="0.15">
      <c r="A20" s="1" t="s">
        <v>30</v>
      </c>
      <c r="D20" s="96" t="s">
        <v>31</v>
      </c>
      <c r="E20" s="97"/>
      <c r="F20" s="97"/>
      <c r="G20" s="12" t="s">
        <v>145</v>
      </c>
    </row>
    <row r="21" spans="1:7" ht="21" customHeight="1" x14ac:dyDescent="0.15">
      <c r="A21" s="105" t="s">
        <v>33</v>
      </c>
      <c r="B21" s="106"/>
      <c r="G21" s="48" t="s">
        <v>143</v>
      </c>
    </row>
    <row r="22" spans="1:7" ht="21" customHeight="1" x14ac:dyDescent="0.15">
      <c r="A22" s="98" t="s">
        <v>18</v>
      </c>
      <c r="B22" s="98"/>
      <c r="C22" s="99"/>
      <c r="D22" s="2" t="s">
        <v>2</v>
      </c>
      <c r="E22" s="2" t="s">
        <v>5</v>
      </c>
      <c r="F22" s="2" t="s">
        <v>6</v>
      </c>
      <c r="G22" s="45" t="s">
        <v>7</v>
      </c>
    </row>
    <row r="23" spans="1:7" ht="21" customHeight="1" x14ac:dyDescent="0.15">
      <c r="A23" s="82" t="s">
        <v>0</v>
      </c>
      <c r="B23" s="107"/>
      <c r="C23" s="104"/>
      <c r="D23" s="5">
        <f>SUM(D24)</f>
        <v>700210</v>
      </c>
      <c r="E23" s="5">
        <f t="shared" ref="E23:F23" si="3">SUM(E24)</f>
        <v>717860</v>
      </c>
      <c r="F23" s="5">
        <f t="shared" si="3"/>
        <v>687330</v>
      </c>
      <c r="G23" s="5"/>
    </row>
    <row r="24" spans="1:7" ht="21" customHeight="1" x14ac:dyDescent="0.15">
      <c r="A24" s="4"/>
      <c r="B24" s="82" t="s">
        <v>8</v>
      </c>
      <c r="C24" s="84"/>
      <c r="D24" s="5">
        <f>SUM(D25)</f>
        <v>700210</v>
      </c>
      <c r="E24" s="5">
        <f>SUM(E25)</f>
        <v>717860</v>
      </c>
      <c r="F24" s="5">
        <f>SUM(F25)</f>
        <v>687330</v>
      </c>
      <c r="G24" s="5"/>
    </row>
    <row r="25" spans="1:7" ht="21" customHeight="1" x14ac:dyDescent="0.15">
      <c r="A25" s="4"/>
      <c r="B25" s="8"/>
      <c r="C25" s="9" t="s">
        <v>115</v>
      </c>
      <c r="D25" s="10">
        <v>700210</v>
      </c>
      <c r="E25" s="10">
        <v>717860</v>
      </c>
      <c r="F25" s="10">
        <v>687330</v>
      </c>
      <c r="G25" s="5"/>
    </row>
    <row r="26" spans="1:7" ht="21" customHeight="1" x14ac:dyDescent="0.15">
      <c r="A26" s="79" t="s">
        <v>29</v>
      </c>
      <c r="B26" s="80"/>
      <c r="C26" s="81"/>
      <c r="D26" s="34">
        <f>+D23</f>
        <v>700210</v>
      </c>
      <c r="E26" s="34">
        <f t="shared" ref="E26:F26" si="4">+E23</f>
        <v>717860</v>
      </c>
      <c r="F26" s="34">
        <f t="shared" si="4"/>
        <v>687330</v>
      </c>
      <c r="G26" s="34"/>
    </row>
    <row r="27" spans="1:7" ht="13.5" x14ac:dyDescent="0.15"/>
    <row r="28" spans="1:7" ht="21" customHeight="1" x14ac:dyDescent="0.15">
      <c r="A28" s="105" t="s">
        <v>34</v>
      </c>
      <c r="B28" s="106"/>
    </row>
    <row r="29" spans="1:7" ht="21" customHeight="1" x14ac:dyDescent="0.15">
      <c r="A29" s="98" t="s">
        <v>18</v>
      </c>
      <c r="B29" s="98"/>
      <c r="C29" s="99"/>
      <c r="D29" s="2" t="s">
        <v>2</v>
      </c>
      <c r="E29" s="2" t="s">
        <v>5</v>
      </c>
      <c r="F29" s="2" t="s">
        <v>6</v>
      </c>
      <c r="G29" s="45" t="s">
        <v>7</v>
      </c>
    </row>
    <row r="30" spans="1:7" ht="21" customHeight="1" x14ac:dyDescent="0.15">
      <c r="A30" s="82" t="s">
        <v>44</v>
      </c>
      <c r="B30" s="83"/>
      <c r="C30" s="84"/>
      <c r="D30" s="5">
        <v>132571</v>
      </c>
      <c r="E30" s="5">
        <v>10912</v>
      </c>
      <c r="F30" s="5">
        <v>36380</v>
      </c>
      <c r="G30" s="5"/>
    </row>
    <row r="31" spans="1:7" ht="21" customHeight="1" x14ac:dyDescent="0.15">
      <c r="A31" s="82" t="s">
        <v>60</v>
      </c>
      <c r="B31" s="83"/>
      <c r="C31" s="84"/>
      <c r="D31" s="5">
        <v>0</v>
      </c>
      <c r="E31" s="5">
        <v>75600</v>
      </c>
      <c r="F31" s="5">
        <v>25920</v>
      </c>
      <c r="G31" s="5"/>
    </row>
    <row r="32" spans="1:7" ht="21" customHeight="1" x14ac:dyDescent="0.15">
      <c r="A32" s="82" t="s">
        <v>65</v>
      </c>
      <c r="B32" s="83"/>
      <c r="C32" s="84"/>
      <c r="D32" s="5">
        <f>+D33</f>
        <v>11207</v>
      </c>
      <c r="E32" s="5">
        <f t="shared" ref="E32:F32" si="5">+E33</f>
        <v>10386</v>
      </c>
      <c r="F32" s="5">
        <f t="shared" si="5"/>
        <v>13308</v>
      </c>
      <c r="G32" s="5"/>
    </row>
    <row r="33" spans="1:7" ht="21" customHeight="1" x14ac:dyDescent="0.15">
      <c r="A33" s="46"/>
      <c r="B33" s="94" t="s">
        <v>66</v>
      </c>
      <c r="C33" s="78"/>
      <c r="D33" s="10">
        <v>11207</v>
      </c>
      <c r="E33" s="10">
        <v>10386</v>
      </c>
      <c r="F33" s="10">
        <v>13308</v>
      </c>
      <c r="G33" s="5"/>
    </row>
    <row r="34" spans="1:7" ht="21" customHeight="1" x14ac:dyDescent="0.15">
      <c r="A34" s="82" t="s">
        <v>72</v>
      </c>
      <c r="B34" s="83"/>
      <c r="C34" s="84"/>
      <c r="D34" s="5">
        <v>1045440</v>
      </c>
      <c r="E34" s="5">
        <v>302400</v>
      </c>
      <c r="F34" s="5">
        <v>926208</v>
      </c>
      <c r="G34" s="5"/>
    </row>
    <row r="35" spans="1:7" ht="21" customHeight="1" x14ac:dyDescent="0.15">
      <c r="A35" s="82" t="s">
        <v>85</v>
      </c>
      <c r="B35" s="101"/>
      <c r="C35" s="104"/>
      <c r="D35" s="5">
        <v>199</v>
      </c>
      <c r="E35" s="5">
        <v>206</v>
      </c>
      <c r="F35" s="5">
        <v>206</v>
      </c>
      <c r="G35" s="5"/>
    </row>
    <row r="36" spans="1:7" ht="21" customHeight="1" x14ac:dyDescent="0.15">
      <c r="A36" s="82" t="s">
        <v>86</v>
      </c>
      <c r="B36" s="101"/>
      <c r="C36" s="104"/>
      <c r="D36" s="5">
        <f>SUM(D37:D37)</f>
        <v>181008</v>
      </c>
      <c r="E36" s="5">
        <f>SUM(E37:E37)</f>
        <v>181008</v>
      </c>
      <c r="F36" s="5">
        <f>SUM(F37:F37)</f>
        <v>181008</v>
      </c>
      <c r="G36" s="5"/>
    </row>
    <row r="37" spans="1:7" ht="21" customHeight="1" x14ac:dyDescent="0.15">
      <c r="A37" s="4"/>
      <c r="B37" s="91" t="s">
        <v>116</v>
      </c>
      <c r="C37" s="78"/>
      <c r="D37" s="10">
        <v>181008</v>
      </c>
      <c r="E37" s="10">
        <v>181008</v>
      </c>
      <c r="F37" s="10">
        <v>181008</v>
      </c>
      <c r="G37" s="10"/>
    </row>
    <row r="38" spans="1:7" ht="21" customHeight="1" x14ac:dyDescent="0.15">
      <c r="A38" s="92" t="s">
        <v>96</v>
      </c>
      <c r="B38" s="90"/>
      <c r="C38" s="90"/>
      <c r="D38" s="5">
        <v>302400</v>
      </c>
      <c r="E38" s="5">
        <v>0</v>
      </c>
      <c r="F38" s="5">
        <v>0</v>
      </c>
      <c r="G38" s="5"/>
    </row>
    <row r="39" spans="1:7" ht="21" customHeight="1" x14ac:dyDescent="0.15">
      <c r="A39" s="79" t="s">
        <v>111</v>
      </c>
      <c r="B39" s="80"/>
      <c r="C39" s="81"/>
      <c r="D39" s="34">
        <f>+D30+D31+D32+D34+D35+D36+D38</f>
        <v>1672825</v>
      </c>
      <c r="E39" s="34">
        <f>+E30+E31+E32+E34+E35+E36+E38</f>
        <v>580512</v>
      </c>
      <c r="F39" s="34">
        <f>+F30+F31+F32+F34+F35+F36+F38</f>
        <v>1183030</v>
      </c>
      <c r="G39" s="34"/>
    </row>
  </sheetData>
  <mergeCells count="34">
    <mergeCell ref="D1:F1"/>
    <mergeCell ref="A2:B2"/>
    <mergeCell ref="A3:C3"/>
    <mergeCell ref="A4:C4"/>
    <mergeCell ref="B5:C5"/>
    <mergeCell ref="A7:C7"/>
    <mergeCell ref="A9:B9"/>
    <mergeCell ref="A10:C10"/>
    <mergeCell ref="A11:C11"/>
    <mergeCell ref="A14:C14"/>
    <mergeCell ref="A12:C12"/>
    <mergeCell ref="A13:C13"/>
    <mergeCell ref="B15:C15"/>
    <mergeCell ref="B16:C16"/>
    <mergeCell ref="A18:C18"/>
    <mergeCell ref="D20:F20"/>
    <mergeCell ref="A21:B21"/>
    <mergeCell ref="A17:C17"/>
    <mergeCell ref="A22:C22"/>
    <mergeCell ref="A23:C23"/>
    <mergeCell ref="B24:C24"/>
    <mergeCell ref="A26:C26"/>
    <mergeCell ref="A28:B28"/>
    <mergeCell ref="A29:C29"/>
    <mergeCell ref="A30:C30"/>
    <mergeCell ref="A31:C31"/>
    <mergeCell ref="A32:C32"/>
    <mergeCell ref="B33:C33"/>
    <mergeCell ref="A38:C38"/>
    <mergeCell ref="A39:C39"/>
    <mergeCell ref="A34:C34"/>
    <mergeCell ref="A35:C35"/>
    <mergeCell ref="A36:C36"/>
    <mergeCell ref="B37:C37"/>
  </mergeCells>
  <phoneticPr fontId="2"/>
  <pageMargins left="0.51181102362204722" right="0.31496062992125984" top="0.55118110236220474" bottom="0.35433070866141736" header="0.31496062992125984" footer="0.31496062992125984"/>
  <pageSetup paperSize="9" orientation="portrait" r:id="rId1"/>
  <headerFooter>
    <oddFooter>&amp;C体育施設（朝日山公園野球場・テニスコート）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M17" sqref="M17"/>
    </sheetView>
  </sheetViews>
  <sheetFormatPr defaultRowHeight="12" x14ac:dyDescent="0.15"/>
  <cols>
    <col min="1" max="2" width="5.625" style="49" customWidth="1"/>
    <col min="3" max="3" width="14.125" style="49" customWidth="1"/>
    <col min="4" max="6" width="12.5" style="49" customWidth="1"/>
    <col min="7" max="7" width="30.25" style="49" customWidth="1"/>
    <col min="8" max="16384" width="9" style="49"/>
  </cols>
  <sheetData>
    <row r="1" spans="1:7" ht="21" customHeight="1" x14ac:dyDescent="0.15">
      <c r="A1" s="49" t="s">
        <v>30</v>
      </c>
      <c r="D1" s="138" t="s">
        <v>31</v>
      </c>
      <c r="E1" s="112"/>
      <c r="F1" s="112"/>
      <c r="G1" s="50" t="s">
        <v>146</v>
      </c>
    </row>
    <row r="2" spans="1:7" ht="18.75" customHeight="1" x14ac:dyDescent="0.15">
      <c r="A2" s="134" t="s">
        <v>33</v>
      </c>
      <c r="B2" s="135"/>
      <c r="G2" s="50" t="s">
        <v>32</v>
      </c>
    </row>
    <row r="3" spans="1:7" ht="18" customHeight="1" x14ac:dyDescent="0.15">
      <c r="A3" s="136" t="s">
        <v>18</v>
      </c>
      <c r="B3" s="136"/>
      <c r="C3" s="137"/>
      <c r="D3" s="51" t="s">
        <v>2</v>
      </c>
      <c r="E3" s="51" t="s">
        <v>5</v>
      </c>
      <c r="F3" s="51" t="s">
        <v>6</v>
      </c>
      <c r="G3" s="52" t="s">
        <v>7</v>
      </c>
    </row>
    <row r="4" spans="1:7" ht="18" customHeight="1" x14ac:dyDescent="0.15">
      <c r="A4" s="119" t="s">
        <v>0</v>
      </c>
      <c r="B4" s="139"/>
      <c r="C4" s="121"/>
      <c r="D4" s="53">
        <f>SUM(D5)</f>
        <v>16800</v>
      </c>
      <c r="E4" s="53">
        <f t="shared" ref="E4:F4" si="0">SUM(E5)</f>
        <v>16800</v>
      </c>
      <c r="F4" s="53">
        <f t="shared" si="0"/>
        <v>0</v>
      </c>
      <c r="G4" s="53"/>
    </row>
    <row r="5" spans="1:7" ht="18" customHeight="1" x14ac:dyDescent="0.15">
      <c r="A5" s="54"/>
      <c r="B5" s="119" t="s">
        <v>8</v>
      </c>
      <c r="C5" s="132"/>
      <c r="D5" s="53">
        <f>SUM(D6)</f>
        <v>16800</v>
      </c>
      <c r="E5" s="53">
        <f>SUM(E6)</f>
        <v>16800</v>
      </c>
      <c r="F5" s="53">
        <f>SUM(F6)</f>
        <v>0</v>
      </c>
      <c r="G5" s="53"/>
    </row>
    <row r="6" spans="1:7" ht="18" customHeight="1" x14ac:dyDescent="0.15">
      <c r="A6" s="54"/>
      <c r="B6" s="55"/>
      <c r="C6" s="56" t="s">
        <v>115</v>
      </c>
      <c r="D6" s="57">
        <v>16800</v>
      </c>
      <c r="E6" s="57">
        <v>16800</v>
      </c>
      <c r="F6" s="57">
        <v>0</v>
      </c>
      <c r="G6" s="53"/>
    </row>
    <row r="7" spans="1:7" ht="18" customHeight="1" x14ac:dyDescent="0.15">
      <c r="A7" s="128" t="s">
        <v>29</v>
      </c>
      <c r="B7" s="129"/>
      <c r="C7" s="130"/>
      <c r="D7" s="58">
        <f>+D4</f>
        <v>16800</v>
      </c>
      <c r="E7" s="58">
        <f t="shared" ref="E7:F7" si="1">+E4</f>
        <v>16800</v>
      </c>
      <c r="F7" s="58">
        <f t="shared" si="1"/>
        <v>0</v>
      </c>
      <c r="G7" s="58"/>
    </row>
    <row r="8" spans="1:7" ht="10.5" customHeight="1" x14ac:dyDescent="0.15"/>
    <row r="9" spans="1:7" ht="18.75" customHeight="1" x14ac:dyDescent="0.15">
      <c r="A9" s="134" t="s">
        <v>34</v>
      </c>
      <c r="B9" s="135"/>
    </row>
    <row r="10" spans="1:7" ht="18" customHeight="1" x14ac:dyDescent="0.15">
      <c r="A10" s="136" t="s">
        <v>18</v>
      </c>
      <c r="B10" s="136"/>
      <c r="C10" s="137"/>
      <c r="D10" s="51" t="s">
        <v>2</v>
      </c>
      <c r="E10" s="51" t="s">
        <v>5</v>
      </c>
      <c r="F10" s="51" t="s">
        <v>6</v>
      </c>
      <c r="G10" s="52" t="s">
        <v>7</v>
      </c>
    </row>
    <row r="11" spans="1:7" ht="18" customHeight="1" x14ac:dyDescent="0.15">
      <c r="A11" s="119" t="s">
        <v>44</v>
      </c>
      <c r="B11" s="131"/>
      <c r="C11" s="132"/>
      <c r="D11" s="53">
        <v>540</v>
      </c>
      <c r="E11" s="53">
        <v>3110</v>
      </c>
      <c r="F11" s="53">
        <v>0</v>
      </c>
      <c r="G11" s="53"/>
    </row>
    <row r="12" spans="1:7" ht="18" customHeight="1" x14ac:dyDescent="0.15">
      <c r="A12" s="119" t="s">
        <v>65</v>
      </c>
      <c r="B12" s="131"/>
      <c r="C12" s="132"/>
      <c r="D12" s="53">
        <f>+D13+D14</f>
        <v>31790</v>
      </c>
      <c r="E12" s="53">
        <f>+E13+E14</f>
        <v>32784</v>
      </c>
      <c r="F12" s="53">
        <f>+F13+F14</f>
        <v>26587</v>
      </c>
      <c r="G12" s="53"/>
    </row>
    <row r="13" spans="1:7" ht="18" customHeight="1" x14ac:dyDescent="0.15">
      <c r="A13" s="59"/>
      <c r="B13" s="124" t="s">
        <v>66</v>
      </c>
      <c r="C13" s="123"/>
      <c r="D13" s="57">
        <v>3084</v>
      </c>
      <c r="E13" s="57">
        <v>3495</v>
      </c>
      <c r="F13" s="57">
        <v>2827</v>
      </c>
      <c r="G13" s="53"/>
    </row>
    <row r="14" spans="1:7" ht="18" customHeight="1" x14ac:dyDescent="0.15">
      <c r="A14" s="55"/>
      <c r="B14" s="124" t="s">
        <v>71</v>
      </c>
      <c r="C14" s="123"/>
      <c r="D14" s="57">
        <v>28706</v>
      </c>
      <c r="E14" s="57">
        <v>29289</v>
      </c>
      <c r="F14" s="57">
        <v>23760</v>
      </c>
      <c r="G14" s="53"/>
    </row>
    <row r="15" spans="1:7" ht="18" customHeight="1" x14ac:dyDescent="0.15">
      <c r="A15" s="119" t="s">
        <v>79</v>
      </c>
      <c r="B15" s="120"/>
      <c r="C15" s="120"/>
      <c r="D15" s="53">
        <f>SUM(D16:D16)</f>
        <v>7500</v>
      </c>
      <c r="E15" s="53">
        <f>SUM(E16:E16)</f>
        <v>5800</v>
      </c>
      <c r="F15" s="53">
        <f>SUM(F16:F16)</f>
        <v>7700</v>
      </c>
      <c r="G15" s="53"/>
    </row>
    <row r="16" spans="1:7" ht="18" customHeight="1" x14ac:dyDescent="0.15">
      <c r="A16" s="54"/>
      <c r="B16" s="140" t="s">
        <v>80</v>
      </c>
      <c r="C16" s="141"/>
      <c r="D16" s="57">
        <v>7500</v>
      </c>
      <c r="E16" s="57">
        <v>5800</v>
      </c>
      <c r="F16" s="57">
        <v>7700</v>
      </c>
      <c r="G16" s="57" t="s">
        <v>178</v>
      </c>
    </row>
    <row r="17" spans="1:7" ht="18" customHeight="1" x14ac:dyDescent="0.15">
      <c r="A17" s="119" t="s">
        <v>85</v>
      </c>
      <c r="B17" s="120"/>
      <c r="C17" s="121"/>
      <c r="D17" s="53">
        <v>908</v>
      </c>
      <c r="E17" s="53">
        <v>925</v>
      </c>
      <c r="F17" s="53">
        <v>940</v>
      </c>
      <c r="G17" s="53"/>
    </row>
    <row r="18" spans="1:7" ht="18" customHeight="1" x14ac:dyDescent="0.15">
      <c r="A18" s="119" t="s">
        <v>86</v>
      </c>
      <c r="B18" s="120"/>
      <c r="C18" s="121"/>
      <c r="D18" s="53">
        <f>SUM(D19:D22)</f>
        <v>360878</v>
      </c>
      <c r="E18" s="53">
        <f>SUM(E19:E22)</f>
        <v>337311</v>
      </c>
      <c r="F18" s="53">
        <f>SUM(F19:F22)</f>
        <v>847900</v>
      </c>
      <c r="G18" s="53"/>
    </row>
    <row r="19" spans="1:7" ht="18" customHeight="1" x14ac:dyDescent="0.15">
      <c r="A19" s="54"/>
      <c r="B19" s="122" t="s">
        <v>116</v>
      </c>
      <c r="C19" s="123"/>
      <c r="D19" s="57">
        <v>25310</v>
      </c>
      <c r="E19" s="57">
        <v>19887</v>
      </c>
      <c r="F19" s="57">
        <v>0</v>
      </c>
      <c r="G19" s="57"/>
    </row>
    <row r="20" spans="1:7" ht="18" customHeight="1" x14ac:dyDescent="0.15">
      <c r="A20" s="54"/>
      <c r="B20" s="122" t="s">
        <v>133</v>
      </c>
      <c r="C20" s="123"/>
      <c r="D20" s="57">
        <v>120000</v>
      </c>
      <c r="E20" s="57">
        <v>120000</v>
      </c>
      <c r="F20" s="57">
        <v>0</v>
      </c>
      <c r="G20" s="57"/>
    </row>
    <row r="21" spans="1:7" ht="18" customHeight="1" x14ac:dyDescent="0.15">
      <c r="A21" s="54"/>
      <c r="B21" s="122" t="s">
        <v>134</v>
      </c>
      <c r="C21" s="123"/>
      <c r="D21" s="57">
        <v>215568</v>
      </c>
      <c r="E21" s="57">
        <v>197424</v>
      </c>
      <c r="F21" s="57">
        <v>5500</v>
      </c>
      <c r="G21" s="57"/>
    </row>
    <row r="22" spans="1:7" ht="18" customHeight="1" x14ac:dyDescent="0.15">
      <c r="A22" s="54"/>
      <c r="B22" s="124" t="s">
        <v>135</v>
      </c>
      <c r="C22" s="125"/>
      <c r="D22" s="60">
        <v>0</v>
      </c>
      <c r="E22" s="60">
        <v>0</v>
      </c>
      <c r="F22" s="60">
        <v>842400</v>
      </c>
      <c r="G22" s="60"/>
    </row>
    <row r="23" spans="1:7" ht="18" customHeight="1" x14ac:dyDescent="0.15">
      <c r="A23" s="119" t="s">
        <v>177</v>
      </c>
      <c r="B23" s="120"/>
      <c r="C23" s="121"/>
      <c r="D23" s="60">
        <v>0</v>
      </c>
      <c r="E23" s="60">
        <v>0</v>
      </c>
      <c r="F23" s="60">
        <v>0</v>
      </c>
      <c r="G23" s="60"/>
    </row>
    <row r="24" spans="1:7" ht="18" customHeight="1" x14ac:dyDescent="0.15">
      <c r="A24" s="119" t="s">
        <v>179</v>
      </c>
      <c r="B24" s="120"/>
      <c r="C24" s="121"/>
      <c r="D24" s="60">
        <v>0</v>
      </c>
      <c r="E24" s="60">
        <v>0</v>
      </c>
      <c r="F24" s="60">
        <v>13063887</v>
      </c>
      <c r="G24" s="60"/>
    </row>
    <row r="25" spans="1:7" ht="18" customHeight="1" x14ac:dyDescent="0.15">
      <c r="A25" s="128" t="s">
        <v>111</v>
      </c>
      <c r="B25" s="129"/>
      <c r="C25" s="130"/>
      <c r="D25" s="58">
        <f>+D11+D12+D15+D17+D18</f>
        <v>401616</v>
      </c>
      <c r="E25" s="58">
        <f>+E11+E12+E15+E17+E18+E23</f>
        <v>379930</v>
      </c>
      <c r="F25" s="58">
        <f>+F11+F12+F15+F17+F18+F24</f>
        <v>13947014</v>
      </c>
      <c r="G25" s="58"/>
    </row>
    <row r="26" spans="1:7" ht="10.5" customHeight="1" x14ac:dyDescent="0.15"/>
    <row r="27" spans="1:7" ht="21" customHeight="1" x14ac:dyDescent="0.15">
      <c r="A27" s="49" t="s">
        <v>30</v>
      </c>
      <c r="D27" s="138" t="s">
        <v>31</v>
      </c>
      <c r="E27" s="112"/>
      <c r="F27" s="112"/>
      <c r="G27" s="50" t="s">
        <v>148</v>
      </c>
    </row>
    <row r="28" spans="1:7" ht="18.75" customHeight="1" x14ac:dyDescent="0.15">
      <c r="A28" s="134" t="s">
        <v>33</v>
      </c>
      <c r="B28" s="135"/>
      <c r="G28" s="61" t="s">
        <v>147</v>
      </c>
    </row>
    <row r="29" spans="1:7" ht="18" customHeight="1" x14ac:dyDescent="0.15">
      <c r="A29" s="136" t="s">
        <v>18</v>
      </c>
      <c r="B29" s="136"/>
      <c r="C29" s="137"/>
      <c r="D29" s="51" t="s">
        <v>2</v>
      </c>
      <c r="E29" s="51" t="s">
        <v>5</v>
      </c>
      <c r="F29" s="51" t="s">
        <v>6</v>
      </c>
      <c r="G29" s="52" t="s">
        <v>7</v>
      </c>
    </row>
    <row r="30" spans="1:7" ht="18" customHeight="1" x14ac:dyDescent="0.15">
      <c r="A30" s="119" t="s">
        <v>0</v>
      </c>
      <c r="B30" s="139"/>
      <c r="C30" s="121"/>
      <c r="D30" s="53">
        <f>SUM(D31)</f>
        <v>0</v>
      </c>
      <c r="E30" s="53">
        <f t="shared" ref="E30:F30" si="2">SUM(E31)</f>
        <v>0</v>
      </c>
      <c r="F30" s="53">
        <f t="shared" si="2"/>
        <v>0</v>
      </c>
      <c r="G30" s="53"/>
    </row>
    <row r="31" spans="1:7" ht="18" customHeight="1" x14ac:dyDescent="0.15">
      <c r="A31" s="54"/>
      <c r="B31" s="119" t="s">
        <v>8</v>
      </c>
      <c r="C31" s="132"/>
      <c r="D31" s="53">
        <f>SUM(D32)</f>
        <v>0</v>
      </c>
      <c r="E31" s="53">
        <f>SUM(E32)</f>
        <v>0</v>
      </c>
      <c r="F31" s="53">
        <f>SUM(F32)</f>
        <v>0</v>
      </c>
      <c r="G31" s="53"/>
    </row>
    <row r="32" spans="1:7" ht="18" customHeight="1" x14ac:dyDescent="0.15">
      <c r="A32" s="54"/>
      <c r="B32" s="55"/>
      <c r="C32" s="56" t="s">
        <v>115</v>
      </c>
      <c r="D32" s="57">
        <v>0</v>
      </c>
      <c r="E32" s="57">
        <v>0</v>
      </c>
      <c r="F32" s="57">
        <v>0</v>
      </c>
      <c r="G32" s="53"/>
    </row>
    <row r="33" spans="1:7" ht="18" customHeight="1" x14ac:dyDescent="0.15">
      <c r="A33" s="128" t="s">
        <v>29</v>
      </c>
      <c r="B33" s="129"/>
      <c r="C33" s="130"/>
      <c r="D33" s="58">
        <f>+D30</f>
        <v>0</v>
      </c>
      <c r="E33" s="58">
        <f t="shared" ref="E33:F33" si="3">+E30</f>
        <v>0</v>
      </c>
      <c r="F33" s="58">
        <f t="shared" si="3"/>
        <v>0</v>
      </c>
      <c r="G33" s="58"/>
    </row>
    <row r="35" spans="1:7" ht="19.5" customHeight="1" x14ac:dyDescent="0.15">
      <c r="A35" s="134" t="s">
        <v>34</v>
      </c>
      <c r="B35" s="135"/>
    </row>
    <row r="36" spans="1:7" ht="18" customHeight="1" x14ac:dyDescent="0.15">
      <c r="A36" s="136" t="s">
        <v>18</v>
      </c>
      <c r="B36" s="136"/>
      <c r="C36" s="137"/>
      <c r="D36" s="51" t="s">
        <v>2</v>
      </c>
      <c r="E36" s="51" t="s">
        <v>5</v>
      </c>
      <c r="F36" s="51" t="s">
        <v>6</v>
      </c>
      <c r="G36" s="52" t="s">
        <v>7</v>
      </c>
    </row>
    <row r="37" spans="1:7" ht="18" customHeight="1" x14ac:dyDescent="0.15">
      <c r="A37" s="119" t="s">
        <v>44</v>
      </c>
      <c r="B37" s="131"/>
      <c r="C37" s="132"/>
      <c r="D37" s="53">
        <v>0</v>
      </c>
      <c r="E37" s="53">
        <v>41040</v>
      </c>
      <c r="F37" s="53">
        <v>45144</v>
      </c>
      <c r="G37" s="53"/>
    </row>
    <row r="38" spans="1:7" ht="18" customHeight="1" x14ac:dyDescent="0.15">
      <c r="A38" s="119" t="s">
        <v>65</v>
      </c>
      <c r="B38" s="131"/>
      <c r="C38" s="132"/>
      <c r="D38" s="53">
        <f>+D39</f>
        <v>9782</v>
      </c>
      <c r="E38" s="53">
        <f>+E39</f>
        <v>9685</v>
      </c>
      <c r="F38" s="53">
        <f>+F39</f>
        <v>9685</v>
      </c>
      <c r="G38" s="53"/>
    </row>
    <row r="39" spans="1:7" ht="18" customHeight="1" x14ac:dyDescent="0.15">
      <c r="A39" s="55"/>
      <c r="B39" s="124" t="s">
        <v>71</v>
      </c>
      <c r="C39" s="123"/>
      <c r="D39" s="57">
        <v>9782</v>
      </c>
      <c r="E39" s="57">
        <v>9685</v>
      </c>
      <c r="F39" s="57">
        <v>9685</v>
      </c>
      <c r="G39" s="53"/>
    </row>
    <row r="40" spans="1:7" ht="18" customHeight="1" x14ac:dyDescent="0.15">
      <c r="A40" s="119" t="s">
        <v>72</v>
      </c>
      <c r="B40" s="131"/>
      <c r="C40" s="132"/>
      <c r="D40" s="53">
        <v>3890160</v>
      </c>
      <c r="E40" s="53">
        <v>0</v>
      </c>
      <c r="F40" s="53">
        <v>51840</v>
      </c>
      <c r="G40" s="53"/>
    </row>
    <row r="41" spans="1:7" ht="18" customHeight="1" x14ac:dyDescent="0.15">
      <c r="A41" s="119" t="s">
        <v>79</v>
      </c>
      <c r="B41" s="120"/>
      <c r="C41" s="120"/>
      <c r="D41" s="53">
        <f>SUM(D42:D42)</f>
        <v>4700</v>
      </c>
      <c r="E41" s="53">
        <f>SUM(E42:E42)</f>
        <v>4300</v>
      </c>
      <c r="F41" s="53">
        <f>SUM(F42:F42)</f>
        <v>4000</v>
      </c>
      <c r="G41" s="53"/>
    </row>
    <row r="42" spans="1:7" ht="18" customHeight="1" x14ac:dyDescent="0.15">
      <c r="A42" s="54"/>
      <c r="B42" s="133" t="s">
        <v>80</v>
      </c>
      <c r="C42" s="127"/>
      <c r="D42" s="57">
        <v>4700</v>
      </c>
      <c r="E42" s="57">
        <v>4300</v>
      </c>
      <c r="F42" s="57">
        <v>4000</v>
      </c>
      <c r="G42" s="57" t="s">
        <v>178</v>
      </c>
    </row>
    <row r="43" spans="1:7" ht="18" customHeight="1" x14ac:dyDescent="0.15">
      <c r="A43" s="119" t="s">
        <v>85</v>
      </c>
      <c r="B43" s="120"/>
      <c r="C43" s="121"/>
      <c r="D43" s="53">
        <v>855</v>
      </c>
      <c r="E43" s="53">
        <v>862</v>
      </c>
      <c r="F43" s="53">
        <v>855</v>
      </c>
      <c r="G43" s="53"/>
    </row>
    <row r="44" spans="1:7" ht="18" customHeight="1" x14ac:dyDescent="0.15">
      <c r="A44" s="119" t="s">
        <v>86</v>
      </c>
      <c r="B44" s="120"/>
      <c r="C44" s="121"/>
      <c r="D44" s="53">
        <f>SUM(D45:D46)</f>
        <v>278640</v>
      </c>
      <c r="E44" s="53">
        <f>SUM(E45:E46)</f>
        <v>199800</v>
      </c>
      <c r="F44" s="53">
        <f>SUM(F45:F46)</f>
        <v>97200</v>
      </c>
      <c r="G44" s="53"/>
    </row>
    <row r="45" spans="1:7" ht="18" customHeight="1" x14ac:dyDescent="0.15">
      <c r="A45" s="54"/>
      <c r="B45" s="122" t="s">
        <v>134</v>
      </c>
      <c r="C45" s="123"/>
      <c r="D45" s="57"/>
      <c r="E45" s="57">
        <v>199800</v>
      </c>
      <c r="F45" s="57">
        <v>97200</v>
      </c>
      <c r="G45" s="57"/>
    </row>
    <row r="46" spans="1:7" ht="18" customHeight="1" x14ac:dyDescent="0.15">
      <c r="A46" s="54"/>
      <c r="B46" s="124" t="s">
        <v>136</v>
      </c>
      <c r="C46" s="125"/>
      <c r="D46" s="60">
        <v>278640</v>
      </c>
      <c r="E46" s="60">
        <v>0</v>
      </c>
      <c r="F46" s="60">
        <v>0</v>
      </c>
      <c r="G46" s="60"/>
    </row>
    <row r="47" spans="1:7" ht="18" customHeight="1" x14ac:dyDescent="0.15">
      <c r="A47" s="126" t="s">
        <v>95</v>
      </c>
      <c r="B47" s="127"/>
      <c r="C47" s="127"/>
      <c r="D47" s="53">
        <v>87480</v>
      </c>
      <c r="E47" s="53">
        <v>0</v>
      </c>
      <c r="F47" s="53">
        <v>0</v>
      </c>
      <c r="G47" s="53"/>
    </row>
    <row r="48" spans="1:7" ht="18" customHeight="1" x14ac:dyDescent="0.15">
      <c r="A48" s="128" t="s">
        <v>111</v>
      </c>
      <c r="B48" s="129"/>
      <c r="C48" s="130"/>
      <c r="D48" s="58">
        <f>+D37+D38+D40+D41+D43+D44+D47</f>
        <v>4271617</v>
      </c>
      <c r="E48" s="58">
        <f t="shared" ref="E48:F48" si="4">+E37+E38+E40+E41+E43+E44+E47</f>
        <v>255687</v>
      </c>
      <c r="F48" s="58">
        <f t="shared" si="4"/>
        <v>208724</v>
      </c>
      <c r="G48" s="58"/>
    </row>
  </sheetData>
  <mergeCells count="43">
    <mergeCell ref="A25:C25"/>
    <mergeCell ref="A15:C15"/>
    <mergeCell ref="B16:C16"/>
    <mergeCell ref="A17:C17"/>
    <mergeCell ref="A18:C18"/>
    <mergeCell ref="B19:C19"/>
    <mergeCell ref="B20:C20"/>
    <mergeCell ref="B21:C21"/>
    <mergeCell ref="B22:C22"/>
    <mergeCell ref="A23:C23"/>
    <mergeCell ref="A24:C24"/>
    <mergeCell ref="B14:C14"/>
    <mergeCell ref="A7:C7"/>
    <mergeCell ref="D1:F1"/>
    <mergeCell ref="A2:B2"/>
    <mergeCell ref="A3:C3"/>
    <mergeCell ref="A4:C4"/>
    <mergeCell ref="B5:C5"/>
    <mergeCell ref="A9:B9"/>
    <mergeCell ref="A10:C10"/>
    <mergeCell ref="A11:C11"/>
    <mergeCell ref="A12:C12"/>
    <mergeCell ref="B13:C13"/>
    <mergeCell ref="D27:F27"/>
    <mergeCell ref="A28:B28"/>
    <mergeCell ref="A29:C29"/>
    <mergeCell ref="A30:C30"/>
    <mergeCell ref="B31:C31"/>
    <mergeCell ref="A33:C33"/>
    <mergeCell ref="A35:B35"/>
    <mergeCell ref="A36:C36"/>
    <mergeCell ref="A37:C37"/>
    <mergeCell ref="A38:C38"/>
    <mergeCell ref="B39:C39"/>
    <mergeCell ref="A40:C40"/>
    <mergeCell ref="A41:C41"/>
    <mergeCell ref="B42:C42"/>
    <mergeCell ref="A43:C43"/>
    <mergeCell ref="A44:C44"/>
    <mergeCell ref="B45:C45"/>
    <mergeCell ref="B46:C46"/>
    <mergeCell ref="A47:C47"/>
    <mergeCell ref="A48:C48"/>
  </mergeCells>
  <phoneticPr fontId="2"/>
  <pageMargins left="0.51181102362204722" right="0.31496062992125984" top="0.35433070866141736" bottom="0.35433070866141736" header="0.31496062992125984" footer="0.31496062992125984"/>
  <pageSetup paperSize="9" orientation="portrait" r:id="rId1"/>
  <headerFooter>
    <oddFooter>&amp;C体育施設（阿武隈グランド・鍛冶スポーツ公園）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I31" sqref="I31"/>
    </sheetView>
  </sheetViews>
  <sheetFormatPr defaultRowHeight="13.5" x14ac:dyDescent="0.15"/>
  <cols>
    <col min="1" max="2" width="5.625" style="1" customWidth="1"/>
    <col min="3" max="3" width="14.125" style="1" customWidth="1"/>
    <col min="4" max="6" width="12.5" style="1" customWidth="1"/>
    <col min="7" max="7" width="30.25" style="1" customWidth="1"/>
    <col min="8" max="16384" width="9" style="1"/>
  </cols>
  <sheetData>
    <row r="1" spans="1:7" ht="21" customHeight="1" x14ac:dyDescent="0.15">
      <c r="A1" s="1" t="s">
        <v>30</v>
      </c>
      <c r="D1" s="96" t="s">
        <v>31</v>
      </c>
      <c r="E1" s="97"/>
      <c r="F1" s="97"/>
      <c r="G1" s="12" t="s">
        <v>149</v>
      </c>
    </row>
    <row r="2" spans="1:7" ht="21" customHeight="1" x14ac:dyDescent="0.15">
      <c r="A2" s="105" t="s">
        <v>33</v>
      </c>
      <c r="B2" s="106"/>
      <c r="G2" s="12" t="s">
        <v>142</v>
      </c>
    </row>
    <row r="3" spans="1:7" ht="20.25" customHeight="1" x14ac:dyDescent="0.15">
      <c r="A3" s="98" t="s">
        <v>18</v>
      </c>
      <c r="B3" s="98"/>
      <c r="C3" s="99"/>
      <c r="D3" s="2" t="s">
        <v>2</v>
      </c>
      <c r="E3" s="2" t="s">
        <v>5</v>
      </c>
      <c r="F3" s="2" t="s">
        <v>6</v>
      </c>
      <c r="G3" s="43" t="s">
        <v>7</v>
      </c>
    </row>
    <row r="4" spans="1:7" ht="20.25" customHeight="1" x14ac:dyDescent="0.15">
      <c r="A4" s="82" t="s">
        <v>0</v>
      </c>
      <c r="B4" s="107"/>
      <c r="C4" s="104"/>
      <c r="D4" s="5">
        <f>SUM(D5)</f>
        <v>0</v>
      </c>
      <c r="E4" s="5">
        <f t="shared" ref="E4:F4" si="0">SUM(E5)</f>
        <v>0</v>
      </c>
      <c r="F4" s="5">
        <f t="shared" si="0"/>
        <v>0</v>
      </c>
      <c r="G4" s="5"/>
    </row>
    <row r="5" spans="1:7" ht="20.25" customHeight="1" x14ac:dyDescent="0.15">
      <c r="A5" s="4"/>
      <c r="B5" s="82" t="s">
        <v>8</v>
      </c>
      <c r="C5" s="84"/>
      <c r="D5" s="5">
        <f>SUM(D6)</f>
        <v>0</v>
      </c>
      <c r="E5" s="5">
        <f>SUM(E6)</f>
        <v>0</v>
      </c>
      <c r="F5" s="5">
        <f>SUM(F6)</f>
        <v>0</v>
      </c>
      <c r="G5" s="5"/>
    </row>
    <row r="6" spans="1:7" ht="20.25" customHeight="1" x14ac:dyDescent="0.15">
      <c r="A6" s="4"/>
      <c r="B6" s="8"/>
      <c r="C6" s="9" t="s">
        <v>115</v>
      </c>
      <c r="D6" s="10">
        <v>0</v>
      </c>
      <c r="E6" s="10">
        <v>0</v>
      </c>
      <c r="F6" s="10">
        <v>0</v>
      </c>
      <c r="G6" s="5"/>
    </row>
    <row r="7" spans="1:7" ht="20.25" customHeight="1" x14ac:dyDescent="0.15">
      <c r="A7" s="79" t="s">
        <v>29</v>
      </c>
      <c r="B7" s="80"/>
      <c r="C7" s="81"/>
      <c r="D7" s="34">
        <f>+D4</f>
        <v>0</v>
      </c>
      <c r="E7" s="34">
        <f t="shared" ref="E7:F7" si="1">+E4</f>
        <v>0</v>
      </c>
      <c r="F7" s="34">
        <f t="shared" si="1"/>
        <v>0</v>
      </c>
      <c r="G7" s="34"/>
    </row>
    <row r="9" spans="1:7" ht="21" customHeight="1" x14ac:dyDescent="0.15">
      <c r="A9" s="105" t="s">
        <v>34</v>
      </c>
      <c r="B9" s="106"/>
    </row>
    <row r="10" spans="1:7" ht="20.25" customHeight="1" x14ac:dyDescent="0.15">
      <c r="A10" s="98" t="s">
        <v>18</v>
      </c>
      <c r="B10" s="98"/>
      <c r="C10" s="99"/>
      <c r="D10" s="2" t="s">
        <v>2</v>
      </c>
      <c r="E10" s="2" t="s">
        <v>5</v>
      </c>
      <c r="F10" s="2" t="s">
        <v>6</v>
      </c>
      <c r="G10" s="43" t="s">
        <v>7</v>
      </c>
    </row>
    <row r="11" spans="1:7" ht="20.25" customHeight="1" x14ac:dyDescent="0.15">
      <c r="A11" s="82" t="s">
        <v>65</v>
      </c>
      <c r="B11" s="83"/>
      <c r="C11" s="84"/>
      <c r="D11" s="5">
        <f>+D12</f>
        <v>58635</v>
      </c>
      <c r="E11" s="5">
        <f t="shared" ref="E11:F11" si="2">+E12</f>
        <v>45259</v>
      </c>
      <c r="F11" s="5">
        <f t="shared" si="2"/>
        <v>45064</v>
      </c>
      <c r="G11" s="5"/>
    </row>
    <row r="12" spans="1:7" ht="20.25" customHeight="1" x14ac:dyDescent="0.15">
      <c r="A12" s="8"/>
      <c r="B12" s="94" t="s">
        <v>71</v>
      </c>
      <c r="C12" s="78"/>
      <c r="D12" s="5">
        <v>58635</v>
      </c>
      <c r="E12" s="5">
        <v>45259</v>
      </c>
      <c r="F12" s="5">
        <v>45064</v>
      </c>
      <c r="G12" s="5"/>
    </row>
    <row r="13" spans="1:7" ht="20.25" customHeight="1" x14ac:dyDescent="0.15">
      <c r="A13" s="82" t="s">
        <v>72</v>
      </c>
      <c r="B13" s="83"/>
      <c r="C13" s="84"/>
      <c r="D13" s="5">
        <v>1544400</v>
      </c>
      <c r="E13" s="5">
        <v>0</v>
      </c>
      <c r="F13" s="5">
        <v>81000</v>
      </c>
      <c r="G13" s="5"/>
    </row>
    <row r="14" spans="1:7" ht="20.25" customHeight="1" x14ac:dyDescent="0.15">
      <c r="A14" s="82" t="s">
        <v>85</v>
      </c>
      <c r="B14" s="101"/>
      <c r="C14" s="104"/>
      <c r="D14" s="5">
        <v>122</v>
      </c>
      <c r="E14" s="5">
        <v>127</v>
      </c>
      <c r="F14" s="5">
        <v>128</v>
      </c>
      <c r="G14" s="5"/>
    </row>
    <row r="15" spans="1:7" ht="20.25" customHeight="1" x14ac:dyDescent="0.15">
      <c r="A15" s="82" t="s">
        <v>86</v>
      </c>
      <c r="B15" s="101"/>
      <c r="C15" s="104"/>
      <c r="D15" s="5">
        <f>SUM(D16:D18)</f>
        <v>368160</v>
      </c>
      <c r="E15" s="5">
        <f>SUM(E16:E18)</f>
        <v>177000</v>
      </c>
      <c r="F15" s="5">
        <f>SUM(F16:F18)</f>
        <v>148860</v>
      </c>
      <c r="G15" s="5"/>
    </row>
    <row r="16" spans="1:7" ht="20.25" customHeight="1" x14ac:dyDescent="0.15">
      <c r="A16" s="4"/>
      <c r="B16" s="91" t="s">
        <v>134</v>
      </c>
      <c r="C16" s="78"/>
      <c r="D16" s="10">
        <v>73360</v>
      </c>
      <c r="E16" s="10">
        <v>0</v>
      </c>
      <c r="F16" s="10">
        <v>54360</v>
      </c>
      <c r="G16" s="10"/>
    </row>
    <row r="17" spans="1:7" ht="20.25" customHeight="1" x14ac:dyDescent="0.15">
      <c r="A17" s="4"/>
      <c r="B17" s="94" t="s">
        <v>137</v>
      </c>
      <c r="C17" s="95"/>
      <c r="D17" s="19">
        <v>64800</v>
      </c>
      <c r="E17" s="19">
        <v>0</v>
      </c>
      <c r="F17" s="19">
        <v>0</v>
      </c>
      <c r="G17" s="19"/>
    </row>
    <row r="18" spans="1:7" ht="20.25" customHeight="1" x14ac:dyDescent="0.15">
      <c r="A18" s="4"/>
      <c r="B18" s="94" t="s">
        <v>138</v>
      </c>
      <c r="C18" s="95"/>
      <c r="D18" s="19">
        <v>230000</v>
      </c>
      <c r="E18" s="19">
        <v>177000</v>
      </c>
      <c r="F18" s="19">
        <v>94500</v>
      </c>
      <c r="G18" s="19"/>
    </row>
    <row r="19" spans="1:7" ht="20.25" customHeight="1" x14ac:dyDescent="0.15">
      <c r="A19" s="79" t="s">
        <v>111</v>
      </c>
      <c r="B19" s="80"/>
      <c r="C19" s="81"/>
      <c r="D19" s="34">
        <f>+D11+D13+D14+D15</f>
        <v>1971317</v>
      </c>
      <c r="E19" s="34">
        <f t="shared" ref="E19:F19" si="3">+E11+E13+E14+E15</f>
        <v>222386</v>
      </c>
      <c r="F19" s="34">
        <f t="shared" si="3"/>
        <v>275052</v>
      </c>
      <c r="G19" s="34"/>
    </row>
    <row r="21" spans="1:7" ht="21" customHeight="1" x14ac:dyDescent="0.15">
      <c r="A21" s="1" t="s">
        <v>30</v>
      </c>
      <c r="D21" s="96" t="s">
        <v>31</v>
      </c>
      <c r="E21" s="97"/>
      <c r="F21" s="97"/>
      <c r="G21" s="12" t="s">
        <v>150</v>
      </c>
    </row>
    <row r="22" spans="1:7" ht="21" customHeight="1" x14ac:dyDescent="0.15">
      <c r="A22" s="105" t="s">
        <v>33</v>
      </c>
      <c r="B22" s="106"/>
      <c r="G22" s="12" t="s">
        <v>142</v>
      </c>
    </row>
    <row r="23" spans="1:7" ht="20.25" customHeight="1" x14ac:dyDescent="0.15">
      <c r="A23" s="98" t="s">
        <v>18</v>
      </c>
      <c r="B23" s="98"/>
      <c r="C23" s="99"/>
      <c r="D23" s="2" t="s">
        <v>2</v>
      </c>
      <c r="E23" s="2" t="s">
        <v>5</v>
      </c>
      <c r="F23" s="2" t="s">
        <v>6</v>
      </c>
      <c r="G23" s="47" t="s">
        <v>7</v>
      </c>
    </row>
    <row r="24" spans="1:7" ht="20.25" customHeight="1" x14ac:dyDescent="0.15">
      <c r="A24" s="82" t="s">
        <v>0</v>
      </c>
      <c r="B24" s="107"/>
      <c r="C24" s="104"/>
      <c r="D24" s="5">
        <f>SUM(D25)</f>
        <v>0</v>
      </c>
      <c r="E24" s="5">
        <f t="shared" ref="E24:F24" si="4">SUM(E25)</f>
        <v>115520</v>
      </c>
      <c r="F24" s="5">
        <f t="shared" si="4"/>
        <v>333365</v>
      </c>
      <c r="G24" s="5"/>
    </row>
    <row r="25" spans="1:7" ht="20.25" customHeight="1" x14ac:dyDescent="0.15">
      <c r="A25" s="4"/>
      <c r="B25" s="82" t="s">
        <v>8</v>
      </c>
      <c r="C25" s="84"/>
      <c r="D25" s="5">
        <f>SUM(D26)</f>
        <v>0</v>
      </c>
      <c r="E25" s="5">
        <f>SUM(E26)</f>
        <v>115520</v>
      </c>
      <c r="F25" s="5">
        <f>SUM(F26)</f>
        <v>333365</v>
      </c>
      <c r="G25" s="5"/>
    </row>
    <row r="26" spans="1:7" ht="20.25" customHeight="1" x14ac:dyDescent="0.15">
      <c r="A26" s="4"/>
      <c r="B26" s="8"/>
      <c r="C26" s="9" t="s">
        <v>115</v>
      </c>
      <c r="D26" s="10">
        <v>0</v>
      </c>
      <c r="E26" s="10">
        <v>115520</v>
      </c>
      <c r="F26" s="10">
        <v>333365</v>
      </c>
      <c r="G26" s="5"/>
    </row>
    <row r="27" spans="1:7" ht="20.25" customHeight="1" x14ac:dyDescent="0.15">
      <c r="A27" s="79" t="s">
        <v>29</v>
      </c>
      <c r="B27" s="80"/>
      <c r="C27" s="81"/>
      <c r="D27" s="34">
        <f>+D24</f>
        <v>0</v>
      </c>
      <c r="E27" s="34">
        <f t="shared" ref="E27:F27" si="5">+E24</f>
        <v>115520</v>
      </c>
      <c r="F27" s="34">
        <f t="shared" si="5"/>
        <v>333365</v>
      </c>
      <c r="G27" s="34"/>
    </row>
    <row r="29" spans="1:7" ht="21" customHeight="1" x14ac:dyDescent="0.15">
      <c r="A29" s="105" t="s">
        <v>34</v>
      </c>
      <c r="B29" s="106"/>
    </row>
    <row r="30" spans="1:7" ht="20.25" customHeight="1" x14ac:dyDescent="0.15">
      <c r="A30" s="98" t="s">
        <v>18</v>
      </c>
      <c r="B30" s="98"/>
      <c r="C30" s="99"/>
      <c r="D30" s="2" t="s">
        <v>2</v>
      </c>
      <c r="E30" s="2" t="s">
        <v>5</v>
      </c>
      <c r="F30" s="2" t="s">
        <v>6</v>
      </c>
      <c r="G30" s="47" t="s">
        <v>7</v>
      </c>
    </row>
    <row r="31" spans="1:7" ht="20.25" customHeight="1" x14ac:dyDescent="0.15">
      <c r="A31" s="82" t="s">
        <v>44</v>
      </c>
      <c r="B31" s="83"/>
      <c r="C31" s="84"/>
      <c r="D31" s="5">
        <v>0</v>
      </c>
      <c r="E31" s="5">
        <v>1044063</v>
      </c>
      <c r="F31" s="5">
        <v>376946</v>
      </c>
      <c r="G31" s="5"/>
    </row>
    <row r="32" spans="1:7" ht="20.25" customHeight="1" x14ac:dyDescent="0.15">
      <c r="A32" s="82" t="s">
        <v>54</v>
      </c>
      <c r="B32" s="83"/>
      <c r="C32" s="84"/>
      <c r="D32" s="5">
        <v>0</v>
      </c>
      <c r="E32" s="5">
        <v>0</v>
      </c>
      <c r="F32" s="5">
        <v>18673</v>
      </c>
      <c r="G32" s="53" t="s">
        <v>180</v>
      </c>
    </row>
    <row r="33" spans="1:7" ht="20.25" customHeight="1" x14ac:dyDescent="0.15">
      <c r="A33" s="82" t="s">
        <v>65</v>
      </c>
      <c r="B33" s="83"/>
      <c r="C33" s="84"/>
      <c r="D33" s="5">
        <f>+D34</f>
        <v>56149</v>
      </c>
      <c r="E33" s="5">
        <f t="shared" ref="E33:F33" si="6">+E34</f>
        <v>37770</v>
      </c>
      <c r="F33" s="5">
        <f t="shared" si="6"/>
        <v>80829</v>
      </c>
      <c r="G33" s="5"/>
    </row>
    <row r="34" spans="1:7" ht="20.25" customHeight="1" x14ac:dyDescent="0.15">
      <c r="A34" s="8"/>
      <c r="B34" s="94" t="s">
        <v>71</v>
      </c>
      <c r="C34" s="78"/>
      <c r="D34" s="5">
        <v>56149</v>
      </c>
      <c r="E34" s="5">
        <v>37770</v>
      </c>
      <c r="F34" s="5">
        <v>80829</v>
      </c>
      <c r="G34" s="5"/>
    </row>
    <row r="35" spans="1:7" ht="20.25" customHeight="1" x14ac:dyDescent="0.15">
      <c r="A35" s="82" t="s">
        <v>72</v>
      </c>
      <c r="B35" s="83"/>
      <c r="C35" s="84"/>
      <c r="D35" s="5">
        <v>0</v>
      </c>
      <c r="E35" s="5">
        <v>307984</v>
      </c>
      <c r="F35" s="5">
        <v>253571</v>
      </c>
      <c r="G35" s="5"/>
    </row>
    <row r="36" spans="1:7" ht="20.25" customHeight="1" x14ac:dyDescent="0.15">
      <c r="A36" s="82" t="s">
        <v>85</v>
      </c>
      <c r="B36" s="101"/>
      <c r="C36" s="104"/>
      <c r="D36" s="5">
        <v>17820</v>
      </c>
      <c r="E36" s="5">
        <v>17836</v>
      </c>
      <c r="F36" s="5">
        <v>17842</v>
      </c>
      <c r="G36" s="5"/>
    </row>
    <row r="37" spans="1:7" ht="20.25" customHeight="1" x14ac:dyDescent="0.15">
      <c r="A37" s="82" t="s">
        <v>86</v>
      </c>
      <c r="B37" s="101"/>
      <c r="C37" s="104"/>
      <c r="D37" s="5">
        <f>SUM(D38:D39)</f>
        <v>0</v>
      </c>
      <c r="E37" s="5">
        <f>SUM(E38:E40)</f>
        <v>0</v>
      </c>
      <c r="F37" s="5">
        <f>SUM(F38:F40)</f>
        <v>456500</v>
      </c>
      <c r="G37" s="5"/>
    </row>
    <row r="38" spans="1:7" ht="20.25" customHeight="1" x14ac:dyDescent="0.15">
      <c r="A38" s="4"/>
      <c r="B38" s="94" t="s">
        <v>139</v>
      </c>
      <c r="C38" s="95"/>
      <c r="D38" s="19">
        <v>0</v>
      </c>
      <c r="E38" s="19">
        <v>0</v>
      </c>
      <c r="F38" s="19">
        <v>100100</v>
      </c>
      <c r="G38" s="19"/>
    </row>
    <row r="39" spans="1:7" ht="20.25" customHeight="1" x14ac:dyDescent="0.15">
      <c r="A39" s="4"/>
      <c r="B39" s="94" t="s">
        <v>140</v>
      </c>
      <c r="C39" s="95"/>
      <c r="D39" s="19">
        <v>0</v>
      </c>
      <c r="E39" s="19">
        <v>0</v>
      </c>
      <c r="F39" s="19">
        <v>172800</v>
      </c>
      <c r="G39" s="19"/>
    </row>
    <row r="40" spans="1:7" ht="20.25" customHeight="1" x14ac:dyDescent="0.15">
      <c r="A40" s="4"/>
      <c r="B40" s="94" t="s">
        <v>141</v>
      </c>
      <c r="C40" s="95"/>
      <c r="D40" s="19">
        <v>0</v>
      </c>
      <c r="E40" s="19">
        <v>0</v>
      </c>
      <c r="F40" s="19">
        <v>183600</v>
      </c>
      <c r="G40" s="19"/>
    </row>
    <row r="41" spans="1:7" ht="20.25" customHeight="1" x14ac:dyDescent="0.15">
      <c r="A41" s="92" t="s">
        <v>96</v>
      </c>
      <c r="B41" s="90"/>
      <c r="C41" s="90"/>
      <c r="D41" s="5">
        <v>0</v>
      </c>
      <c r="E41" s="5">
        <v>2595240</v>
      </c>
      <c r="F41" s="5">
        <v>241920</v>
      </c>
      <c r="G41" s="5"/>
    </row>
    <row r="42" spans="1:7" ht="20.25" customHeight="1" x14ac:dyDescent="0.15">
      <c r="A42" s="79" t="s">
        <v>111</v>
      </c>
      <c r="B42" s="80"/>
      <c r="C42" s="81"/>
      <c r="D42" s="34">
        <f>+D31+D32+D33+D35+D36+D37+D41</f>
        <v>73969</v>
      </c>
      <c r="E42" s="34">
        <f t="shared" ref="E42:F42" si="7">+E31+E32+E33+E35+E36+E37+E41</f>
        <v>4002893</v>
      </c>
      <c r="F42" s="34">
        <f t="shared" si="7"/>
        <v>1446281</v>
      </c>
      <c r="G42" s="34"/>
    </row>
  </sheetData>
  <mergeCells count="37">
    <mergeCell ref="B38:C38"/>
    <mergeCell ref="B39:C39"/>
    <mergeCell ref="B40:C40"/>
    <mergeCell ref="A41:C41"/>
    <mergeCell ref="A42:C42"/>
    <mergeCell ref="A33:C33"/>
    <mergeCell ref="B34:C34"/>
    <mergeCell ref="A35:C35"/>
    <mergeCell ref="A36:C36"/>
    <mergeCell ref="A37:C37"/>
    <mergeCell ref="A27:C27"/>
    <mergeCell ref="A29:B29"/>
    <mergeCell ref="A30:C30"/>
    <mergeCell ref="A31:C31"/>
    <mergeCell ref="A32:C32"/>
    <mergeCell ref="D21:F21"/>
    <mergeCell ref="A22:B22"/>
    <mergeCell ref="A23:C23"/>
    <mergeCell ref="A24:C24"/>
    <mergeCell ref="B25:C25"/>
    <mergeCell ref="A19:C19"/>
    <mergeCell ref="B16:C16"/>
    <mergeCell ref="B17:C17"/>
    <mergeCell ref="B18:C18"/>
    <mergeCell ref="B12:C12"/>
    <mergeCell ref="A13:C13"/>
    <mergeCell ref="A14:C14"/>
    <mergeCell ref="A15:C15"/>
    <mergeCell ref="A11:C11"/>
    <mergeCell ref="D1:F1"/>
    <mergeCell ref="A2:B2"/>
    <mergeCell ref="A3:C3"/>
    <mergeCell ref="A4:C4"/>
    <mergeCell ref="B5:C5"/>
    <mergeCell ref="A7:C7"/>
    <mergeCell ref="A9:B9"/>
    <mergeCell ref="A10:C10"/>
  </mergeCells>
  <phoneticPr fontId="2"/>
  <pageMargins left="0.51181102362204722" right="0.31496062992125984" top="0.55118110236220474" bottom="0.35433070866141736" header="0.31496062992125984" footer="0.31496062992125984"/>
  <pageSetup paperSize="9" orientation="portrait" r:id="rId1"/>
  <headerFooter>
    <oddFooter>&amp;C体育施設（少年スポーツ公園・多目的グランド）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2" sqref="G2"/>
    </sheetView>
  </sheetViews>
  <sheetFormatPr defaultRowHeight="13.5" x14ac:dyDescent="0.15"/>
  <cols>
    <col min="1" max="2" width="5.625" style="1" customWidth="1"/>
    <col min="3" max="3" width="14.125" style="1" customWidth="1"/>
    <col min="4" max="6" width="12.5" style="1" customWidth="1"/>
    <col min="7" max="7" width="30.25" style="1" customWidth="1"/>
    <col min="8" max="16384" width="9" style="1"/>
  </cols>
  <sheetData>
    <row r="1" spans="1:7" ht="21" customHeight="1" x14ac:dyDescent="0.15">
      <c r="A1" s="1" t="s">
        <v>30</v>
      </c>
      <c r="D1" s="96" t="s">
        <v>31</v>
      </c>
      <c r="E1" s="97"/>
      <c r="F1" s="97"/>
      <c r="G1" s="12" t="s">
        <v>151</v>
      </c>
    </row>
    <row r="2" spans="1:7" ht="21" customHeight="1" x14ac:dyDescent="0.15">
      <c r="A2" s="105" t="s">
        <v>33</v>
      </c>
      <c r="B2" s="106"/>
      <c r="G2" s="12" t="s">
        <v>142</v>
      </c>
    </row>
    <row r="3" spans="1:7" ht="21" customHeight="1" x14ac:dyDescent="0.15">
      <c r="A3" s="98" t="s">
        <v>18</v>
      </c>
      <c r="B3" s="98"/>
      <c r="C3" s="99"/>
      <c r="D3" s="2" t="s">
        <v>2</v>
      </c>
      <c r="E3" s="2" t="s">
        <v>5</v>
      </c>
      <c r="F3" s="2" t="s">
        <v>6</v>
      </c>
      <c r="G3" s="44" t="s">
        <v>7</v>
      </c>
    </row>
    <row r="4" spans="1:7" ht="21" customHeight="1" x14ac:dyDescent="0.15">
      <c r="A4" s="82" t="s">
        <v>0</v>
      </c>
      <c r="B4" s="107"/>
      <c r="C4" s="104"/>
      <c r="D4" s="5">
        <f>SUM(D5)</f>
        <v>0</v>
      </c>
      <c r="E4" s="5">
        <f t="shared" ref="E4:F4" si="0">SUM(E5)</f>
        <v>0</v>
      </c>
      <c r="F4" s="5">
        <f t="shared" si="0"/>
        <v>0</v>
      </c>
      <c r="G4" s="5"/>
    </row>
    <row r="5" spans="1:7" ht="21" customHeight="1" x14ac:dyDescent="0.15">
      <c r="A5" s="4"/>
      <c r="B5" s="82" t="s">
        <v>8</v>
      </c>
      <c r="C5" s="84"/>
      <c r="D5" s="5">
        <f>SUM(D6)</f>
        <v>0</v>
      </c>
      <c r="E5" s="5">
        <f>SUM(E6)</f>
        <v>0</v>
      </c>
      <c r="F5" s="5">
        <f>SUM(F6)</f>
        <v>0</v>
      </c>
      <c r="G5" s="5"/>
    </row>
    <row r="6" spans="1:7" ht="21" customHeight="1" x14ac:dyDescent="0.15">
      <c r="A6" s="4"/>
      <c r="B6" s="8"/>
      <c r="C6" s="9" t="s">
        <v>115</v>
      </c>
      <c r="D6" s="10">
        <v>0</v>
      </c>
      <c r="E6" s="10">
        <v>0</v>
      </c>
      <c r="F6" s="10">
        <v>0</v>
      </c>
      <c r="G6" s="5"/>
    </row>
    <row r="7" spans="1:7" ht="21" customHeight="1" x14ac:dyDescent="0.15">
      <c r="A7" s="79" t="s">
        <v>29</v>
      </c>
      <c r="B7" s="80"/>
      <c r="C7" s="81"/>
      <c r="D7" s="34">
        <f>+D4</f>
        <v>0</v>
      </c>
      <c r="E7" s="34">
        <f t="shared" ref="E7:F7" si="1">+E4</f>
        <v>0</v>
      </c>
      <c r="F7" s="34">
        <f t="shared" si="1"/>
        <v>0</v>
      </c>
      <c r="G7" s="34"/>
    </row>
    <row r="9" spans="1:7" ht="21" customHeight="1" x14ac:dyDescent="0.15">
      <c r="A9" s="105" t="s">
        <v>34</v>
      </c>
      <c r="B9" s="106"/>
    </row>
    <row r="10" spans="1:7" ht="21" customHeight="1" x14ac:dyDescent="0.15">
      <c r="A10" s="98" t="s">
        <v>18</v>
      </c>
      <c r="B10" s="98"/>
      <c r="C10" s="99"/>
      <c r="D10" s="2" t="s">
        <v>2</v>
      </c>
      <c r="E10" s="2" t="s">
        <v>5</v>
      </c>
      <c r="F10" s="2" t="s">
        <v>6</v>
      </c>
      <c r="G10" s="44" t="s">
        <v>7</v>
      </c>
    </row>
    <row r="11" spans="1:7" ht="21" customHeight="1" x14ac:dyDescent="0.15">
      <c r="A11" s="82" t="s">
        <v>85</v>
      </c>
      <c r="B11" s="101"/>
      <c r="C11" s="104"/>
      <c r="D11" s="5">
        <v>3087</v>
      </c>
      <c r="E11" s="5">
        <v>3154</v>
      </c>
      <c r="F11" s="5">
        <v>3132</v>
      </c>
      <c r="G11" s="5"/>
    </row>
    <row r="12" spans="1:7" ht="21" customHeight="1" x14ac:dyDescent="0.15">
      <c r="A12" s="79" t="s">
        <v>111</v>
      </c>
      <c r="B12" s="80"/>
      <c r="C12" s="81"/>
      <c r="D12" s="34">
        <f>+D11</f>
        <v>3087</v>
      </c>
      <c r="E12" s="34">
        <f t="shared" ref="E12:F12" si="2">+E11</f>
        <v>3154</v>
      </c>
      <c r="F12" s="34">
        <f t="shared" si="2"/>
        <v>3132</v>
      </c>
      <c r="G12" s="34"/>
    </row>
  </sheetData>
  <mergeCells count="10">
    <mergeCell ref="D1:F1"/>
    <mergeCell ref="A2:B2"/>
    <mergeCell ref="A3:C3"/>
    <mergeCell ref="A4:C4"/>
    <mergeCell ref="B5:C5"/>
    <mergeCell ref="A7:C7"/>
    <mergeCell ref="A9:B9"/>
    <mergeCell ref="A10:C10"/>
    <mergeCell ref="A11:C11"/>
    <mergeCell ref="A12:C12"/>
  </mergeCells>
  <phoneticPr fontId="2"/>
  <pageMargins left="0.51181102362204722" right="0.31496062992125984" top="0.55118110236220474" bottom="0.35433070866141736" header="0.31496062992125984" footer="0.31496062992125984"/>
  <pageSetup paperSize="9" orientation="portrait" r:id="rId1"/>
  <headerFooter>
    <oddFooter>&amp;C体育施設（矢野目運動広場）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施設合計総括</vt:lpstr>
      <vt:lpstr>総合体育館</vt:lpstr>
      <vt:lpstr>体育センター</vt:lpstr>
      <vt:lpstr>陸上競技場</vt:lpstr>
      <vt:lpstr>体育施設（野球場・テニス）</vt:lpstr>
      <vt:lpstr>体育施設（阿武隈・鍛冶スポ）</vt:lpstr>
      <vt:lpstr>体育施設（少年スポ・多目的）</vt:lpstr>
      <vt:lpstr>体育施設（矢野目）</vt:lpstr>
      <vt:lpstr>施設合計総括!Print_Titles</vt:lpstr>
      <vt:lpstr>総合体育館!Print_Titles</vt:lpstr>
      <vt:lpstr>体育センター!Print_Titles</vt:lpstr>
      <vt:lpstr>'体育施設（野球場・テニス）'!Print_Titles</vt:lpstr>
      <vt:lpstr>陸上競技場!Print_Titles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沼田　輝明</cp:lastModifiedBy>
  <cp:lastPrinted>2018-10-11T01:04:07Z</cp:lastPrinted>
  <dcterms:created xsi:type="dcterms:W3CDTF">2018-09-29T05:56:39Z</dcterms:created>
  <dcterms:modified xsi:type="dcterms:W3CDTF">2018-10-11T01:13:22Z</dcterms:modified>
</cp:coreProperties>
</file>