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09_岩沼市★☆\"/>
    </mc:Choice>
  </mc:AlternateContent>
  <xr:revisionPtr revIDLastSave="0" documentId="13_ncr:1_{8F783BFB-3B45-4CA2-AF3E-A0FEF52BCCA2}" xr6:coauthVersionLast="47" xr6:coauthVersionMax="47" xr10:uidLastSave="{00000000-0000-0000-0000-000000000000}"/>
  <workbookProtection workbookAlgorithmName="SHA-512" workbookHashValue="aU4Ywewwb9BoyiCtq8YQnedOXvwQUIf6+5iyUmRFnDytVnOaJ/VC7TcyiP99NYfdLpFCfszkyI3/H1GiWM8YzA==" workbookSaltValue="u7bpwuTyqhBX831q9sGwjQ==" workbookSpinCount="100000" lockStructure="1"/>
  <bookViews>
    <workbookView xWindow="20370" yWindow="-472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W8"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<sst xmlns="http://schemas.openxmlformats.org/spreadsheetml/2006/main" count="231" uniqueCount="115">
  <si>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</si>
  <si>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</si>
  <si>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</si>
  <si>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</si>
  <si>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</si>
  <si>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</si>
  <si>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</si>
  <si>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</si>
  <si>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</si>
  <si>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</si>
  <si>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</si>
  <si>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</si>
  <si>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</si>
  <si>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</si>
  <si>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</si>
  <si>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</si>
  <si>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</si>
  <si>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</si>
  <si>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</si>
  <si>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</si>
  <si>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</si>
  <si>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</si>
  <si>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</si>
  <si>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</si>
  <si>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</si>
  <si>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</si>
  <si>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</si>
  <si>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</si>
  <si>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</si>
  <si>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</si>
  <si>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</si>
  <si>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</si>
  <si>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</si>
  <si>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</si>
  <si>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</si>
  <si>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</si>
  <si>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</si>
  <si>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</si>
  <si>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</si>
  <si>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</si>
  <si>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</si>
  <si>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</si>
  <si>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</si>
  <si>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</si>
  <si>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</si>
  <si>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</si>
  <si>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</si>
  <si>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</si>
  <si>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</si>
  <si>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</si>
  <si>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</si>
  <si>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</si>
  <si>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</si>
  <si>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</si>
  <si>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</si>
  <si>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</si>
  <si>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</si>
  <si>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</si>
  <si>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</si>
  <si>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</si>
  <si>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</si>
  <si>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</si>
  <si>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</si>
  <si>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</si>
  <si>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</si>
  <si>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</si>
  <si>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</si>
  <si>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</si>
  <si>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</si>
  <si>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</si>
  <si>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</si>
  <si>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</si>
  <si>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</si>
  <si>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</si>
  <si>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</si>
  <si>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</si>
  <si>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</si>
  <si>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</si>
  <si>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</si>
  <si>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</si>
  <si>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</si>
  <si>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</si>
  <si>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</si>
  <si>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</si>
  <si>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</si>
  <si>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</si>
  <si>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</si>
  <si>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</si>
  <si>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</si>
  <si>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</si>
  <si>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</si>
  <si>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</si>
  <si>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</si>
  <si>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</si>
  <si>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</si>
  <si>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岩沼市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</si>
  <si>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</si>
  <si>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</si>
  <si>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</si>
  <si>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</si>
  <si>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</si>
  <si>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</si>
  <si>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</si>
  <si>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</si>
  <si>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</si>
  <si>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</si>
  <si>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</si>
  <si>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</si>
  <si>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</si>
  <si>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</si>
  <si>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</si>
  <si>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</si>
  <si>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公共下水道事業と同一の使用料体系を使用しているため、使用料のみで汚水処理費用を回収することが困難な状況にあることに加え、人口減少等による料金収入の減少により一般会計からの繰入金に大きく依存している状況にある。
　広域化・共同化の取り組みとして、処理場であるクリーンセンター長岡の更新時期に合わせて令和７年度末に公共下水道と統合するため、更新費用等の面から将来的に費用の削減が見込まれる。
　統合後は、下水道事業全体として策定した経営戦略に基づき、経営状況の的確な把握、分析及び資産の適切な管理を図り、計画的な事業運営を図るとともに、さらなる経営改善に努める必要がある。</t>
    <rPh sb="107" eb="110">
      <t>コウイキカ</t>
    </rPh>
    <rPh sb="111" eb="114">
      <t>キョウドウカ</t>
    </rPh>
    <rPh sb="115" eb="116">
      <t>ト</t>
    </rPh>
    <rPh sb="117" eb="118">
      <t>ク</t>
    </rPh>
    <rPh sb="154" eb="155">
      <t>マツ</t>
    </rPh>
    <rPh sb="169" eb="171">
      <t>コウシン</t>
    </rPh>
    <rPh sb="171" eb="173">
      <t>ヒヨウ</t>
    </rPh>
    <rPh sb="173" eb="174">
      <t>トウ</t>
    </rPh>
    <rPh sb="175" eb="176">
      <t>メン</t>
    </rPh>
    <rPh sb="188" eb="190">
      <t>ミコ</t>
    </rPh>
    <rPh sb="196" eb="198">
      <t>トウゴウ</t>
    </rPh>
    <rPh sb="198" eb="199">
      <t>ゴ</t>
    </rPh>
    <phoneticPr fontId="4"/>
  </si>
  <si>
    <t>【①有形固定資産減価償却率】
　増加傾向にあるが、類似団体平均値より低い水準となっている。今後は公共下水道事業への統合を予定しているため、公共下水道事業として、点検・調査、修繕・改築を一体的に捉えて持続的かつ効率的なストックマネジメントに順次取り組んでいく。
【②管渠老朽化率、③管渠改善率】
　耐用年数を超えた管渠はない。</t>
    <rPh sb="119" eb="121">
      <t>ジュンジ</t>
    </rPh>
    <phoneticPr fontId="4"/>
  </si>
  <si>
    <t>【①経常収支比率】
　前年度より41.57ポイント増加し、類似団体平均を上回る水準となった。今後も経営改善に向けて使用料収入の確保と維持管理費の削減に努める必要がある。
【②累積欠損金比率】
　前年度は機械改修工事により純損失を計上したが、累積欠損金が発生していないことを示す0％に戻っている。今後も経営改善に向けて使用料収入の確保と維持管理費の削減に努めていく必要がある。
【③流動比率】
　企業債の償還が進んだことにより、数値が改善する傾向にある。流動比率は100%を上回っており、支払能力に関し特段の問題は生じていない。
【④企業債残高対事業規模比率】
　企業債残高対事業規模比率は類似団体平均と比較して高い数値となっている。現在は企業債の新規発行をしていないため、償還が進むにつれ数値は改善する見込みである。
【⑤経費回収率・⑥汚水処理原価】
　前年度より17.9ポイント増加したものの経費回収率は100%を大きく下回り、汚水処理原価も前年度から改善されているものの類似団体平均より高い数値となっている。今後も一般会計からの繰入金の規模の適正化を図りつつ使用料収入の確保と維持管理費の削減に努める。
【⑦施設利用率】
　類似団体平均を上回ったが、前年度比で0.30ポイント減となっている。引き続き適切な施設規模の維持に努める。
【⑧水洗化率】
　類似団体平均を上回る数値となっている。今後も更なる接続促進に努める。</t>
    <rPh sb="25" eb="27">
      <t>ゾウカ</t>
    </rPh>
    <rPh sb="29" eb="31">
      <t>ルイジ</t>
    </rPh>
    <rPh sb="31" eb="33">
      <t>ダンタイ</t>
    </rPh>
    <rPh sb="33" eb="35">
      <t>ヘイキン</t>
    </rPh>
    <rPh sb="36" eb="38">
      <t>ウワマワ</t>
    </rPh>
    <rPh sb="39" eb="41">
      <t>スイジュン</t>
    </rPh>
    <rPh sb="101" eb="103">
      <t>キカイ</t>
    </rPh>
    <rPh sb="103" eb="105">
      <t>カイシュウ</t>
    </rPh>
    <rPh sb="105" eb="107">
      <t>コウジ</t>
    </rPh>
    <rPh sb="141" eb="142">
      <t>モド</t>
    </rPh>
    <rPh sb="196" eb="198">
      <t>キギョウ</t>
    </rPh>
    <rPh sb="198" eb="199">
      <t>サイ</t>
    </rPh>
    <rPh sb="200" eb="202">
      <t>ショウカン</t>
    </rPh>
    <rPh sb="203" eb="204">
      <t>スス</t>
    </rPh>
    <rPh sb="212" eb="214">
      <t>スウチ</t>
    </rPh>
    <rPh sb="215" eb="217">
      <t>カイゼン</t>
    </rPh>
    <rPh sb="219" eb="221">
      <t>ケイコウ</t>
    </rPh>
    <rPh sb="307" eb="309">
      <t>ゲンザイ</t>
    </rPh>
    <rPh sb="390" eb="392">
      <t>ゾウカ</t>
    </rPh>
    <rPh sb="398" eb="400">
      <t>カイシュウ</t>
    </rPh>
    <rPh sb="400" eb="401">
      <t>リツ</t>
    </rPh>
    <rPh sb="407" eb="408">
      <t>オオ</t>
    </rPh>
    <rPh sb="410" eb="412">
      <t>シタマワ</t>
    </rPh>
    <rPh sb="414" eb="416">
      <t>オスイ</t>
    </rPh>
    <rPh sb="416" eb="418">
      <t>ショリ</t>
    </rPh>
    <rPh sb="418" eb="420">
      <t>ゲンカ</t>
    </rPh>
    <rPh sb="427" eb="429">
      <t>カイゼン</t>
    </rPh>
    <rPh sb="437" eb="443">
      <t>ルイジダンタイヘイキン</t>
    </rPh>
    <rPh sb="445" eb="446">
      <t>タカ</t>
    </rPh>
    <rPh sb="447" eb="449">
      <t>スウチ</t>
    </rPh>
    <rPh sb="456" eb="458">
      <t>コンゴ</t>
    </rPh>
    <rPh sb="529" eb="530">
      <t>ヒ</t>
    </rPh>
    <rPh sb="539" eb="540">
      <t>ゲン</t>
    </rPh>
    <rPh sb="547" eb="548">
      <t>ヒ</t>
    </rPh>
    <rPh sb="549" eb="550">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</si>
</sst>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BB-4E3B-9EE8-5A6BA6E5DD3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E6BB-4E3B-9EE8-5A6BA6E5DD3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71.11</c:v>
                </c:pt>
                <c:pt idx="1">
                  <c:v>60.84</c:v>
                </c:pt>
                <c:pt idx="2">
                  <c:v>60.84</c:v>
                </c:pt>
                <c:pt idx="3">
                  <c:v>55.42</c:v>
                </c:pt>
                <c:pt idx="4">
                  <c:v>55.12</c:v>
                </c:pt>
              </c:numCache>
            </c:numRef>
          </c:val>
          <c:extLst>
            <c:ext xmlns:c16="http://schemas.microsoft.com/office/drawing/2014/chart" uri="{C3380CC4-5D6E-409C-BE32-E72D297353CC}">
              <c16:uniqueId val="{00000000-8343-492F-BF4D-67C6B39F9A8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8343-492F-BF4D-67C6B39F9A8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90.44</c:v>
                </c:pt>
                <c:pt idx="1">
                  <c:v>90.32</c:v>
                </c:pt>
                <c:pt idx="2">
                  <c:v>90.34</c:v>
                </c:pt>
                <c:pt idx="3">
                  <c:v>89.96</c:v>
                </c:pt>
                <c:pt idx="4">
                  <c:v>90.05</c:v>
                </c:pt>
              </c:numCache>
            </c:numRef>
          </c:val>
          <c:extLst>
            <c:ext xmlns:c16="http://schemas.microsoft.com/office/drawing/2014/chart" uri="{C3380CC4-5D6E-409C-BE32-E72D297353CC}">
              <c16:uniqueId val="{00000000-BBFC-4CC7-85E9-E122389D6C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BBFC-4CC7-85E9-E122389D6C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99.94</c:v>
                </c:pt>
                <c:pt idx="1">
                  <c:v>104.38</c:v>
                </c:pt>
                <c:pt idx="2">
                  <c:v>97.99</c:v>
                </c:pt>
                <c:pt idx="3">
                  <c:v>74.42</c:v>
                </c:pt>
                <c:pt idx="4">
                  <c:v>115.99</c:v>
                </c:pt>
              </c:numCache>
            </c:numRef>
          </c:val>
          <c:extLst>
            <c:ext xmlns:c16="http://schemas.microsoft.com/office/drawing/2014/chart" uri="{C3380CC4-5D6E-409C-BE32-E72D297353CC}">
              <c16:uniqueId val="{00000000-E63F-426C-9155-E5C9413BA6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63F-426C-9155-E5C9413BA6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6.58</c:v>
                </c:pt>
                <c:pt idx="1">
                  <c:v>9.76</c:v>
                </c:pt>
                <c:pt idx="2">
                  <c:v>12.69</c:v>
                </c:pt>
                <c:pt idx="3">
                  <c:v>15.59</c:v>
                </c:pt>
                <c:pt idx="4">
                  <c:v>18.48</c:v>
                </c:pt>
              </c:numCache>
            </c:numRef>
          </c:val>
          <c:extLst>
            <c:ext xmlns:c16="http://schemas.microsoft.com/office/drawing/2014/chart" uri="{C3380CC4-5D6E-409C-BE32-E72D297353CC}">
              <c16:uniqueId val="{00000000-955D-45CE-962A-07ED5F84C2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955D-45CE-962A-07ED5F84C2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76-4E80-AD59-CC81AE6C306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C76-4E80-AD59-CC81AE6C306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0.45</c:v>
                </c:pt>
                <c:pt idx="1">
                  <c:v>0</c:v>
                </c:pt>
                <c:pt idx="2" formatCode="#,##0.00;&quot;△&quot;#,##0.00;&quot;-&quot;">
                  <c:v>14.3</c:v>
                </c:pt>
                <c:pt idx="3" formatCode="#,##0.00;&quot;△&quot;#,##0.00;&quot;-&quot;">
                  <c:v>202.54</c:v>
                </c:pt>
                <c:pt idx="4">
                  <c:v>0</c:v>
                </c:pt>
              </c:numCache>
            </c:numRef>
          </c:val>
          <c:extLst>
            <c:ext xmlns:c16="http://schemas.microsoft.com/office/drawing/2014/chart" uri="{C3380CC4-5D6E-409C-BE32-E72D297353CC}">
              <c16:uniqueId val="{00000000-FCB4-405C-B25F-C9EC904F5F5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FCB4-405C-B25F-C9EC904F5F5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19.579999999999998</c:v>
                </c:pt>
                <c:pt idx="1">
                  <c:v>18.78</c:v>
                </c:pt>
                <c:pt idx="2">
                  <c:v>83.52</c:v>
                </c:pt>
                <c:pt idx="3">
                  <c:v>112.53</c:v>
                </c:pt>
                <c:pt idx="4">
                  <c:v>178.69</c:v>
                </c:pt>
              </c:numCache>
            </c:numRef>
          </c:val>
          <c:extLst>
            <c:ext xmlns:c16="http://schemas.microsoft.com/office/drawing/2014/chart" uri="{C3380CC4-5D6E-409C-BE32-E72D297353CC}">
              <c16:uniqueId val="{00000000-B0FA-4E9B-97E7-609D5647930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B0FA-4E9B-97E7-609D5647930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2231.61</c:v>
                </c:pt>
                <c:pt idx="1">
                  <c:v>1881.39</c:v>
                </c:pt>
                <c:pt idx="2">
                  <c:v>1970.23</c:v>
                </c:pt>
                <c:pt idx="3">
                  <c:v>1695.25</c:v>
                </c:pt>
                <c:pt idx="4">
                  <c:v>1421.89</c:v>
                </c:pt>
              </c:numCache>
            </c:numRef>
          </c:val>
          <c:extLst>
            <c:ext xmlns:c16="http://schemas.microsoft.com/office/drawing/2014/chart" uri="{C3380CC4-5D6E-409C-BE32-E72D297353CC}">
              <c16:uniqueId val="{00000000-174D-4283-9601-445EB518F7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174D-4283-9601-445EB518F7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23.93</c:v>
                </c:pt>
                <c:pt idx="1">
                  <c:v>43.1</c:v>
                </c:pt>
                <c:pt idx="2">
                  <c:v>43.55</c:v>
                </c:pt>
                <c:pt idx="3">
                  <c:v>16.54</c:v>
                </c:pt>
                <c:pt idx="4">
                  <c:v>34.44</c:v>
                </c:pt>
              </c:numCache>
            </c:numRef>
          </c:val>
          <c:extLst>
            <c:ext xmlns:c16="http://schemas.microsoft.com/office/drawing/2014/chart" uri="{C3380CC4-5D6E-409C-BE32-E72D297353CC}">
              <c16:uniqueId val="{00000000-FAEE-4877-B140-D14C3868FF0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FAEE-4877-B140-D14C3868FF0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610.87</c:v>
                </c:pt>
                <c:pt idx="1">
                  <c:v>339.92</c:v>
                </c:pt>
                <c:pt idx="2">
                  <c:v>334.26</c:v>
                </c:pt>
                <c:pt idx="3">
                  <c:v>881.6</c:v>
                </c:pt>
                <c:pt idx="4">
                  <c:v>425.07</c:v>
                </c:pt>
              </c:numCache>
            </c:numRef>
          </c:val>
          <c:extLst>
            <c:ext xmlns:c16="http://schemas.microsoft.com/office/drawing/2014/chart" uri="{C3380CC4-5D6E-409C-BE32-E72D297353CC}">
              <c16:uniqueId val="{00000000-EEFD-4FE0-9DBF-31314E9FD9F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EEFD-4FE0-9DBF-31314E9FD9F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宮城県　岩沼市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43137</v>
      </c>
      <c r="AM8" s="45"/>
      <c r="AN8" s="45"/>
      <c r="AO8" s="45"/>
      <c r="AP8" s="45"/>
      <c r="AQ8" s="45"/>
      <c r="AR8" s="45"/>
      <c r="AS8" s="45"/>
      <c r="AT8" s="44">
        <f>データ!T6</f>
        <v>60.45</v>
      </c>
      <c r="AU8" s="44"/>
      <c r="AV8" s="44"/>
      <c r="AW8" s="44"/>
      <c r="AX8" s="44"/>
      <c r="AY8" s="44"/>
      <c r="AZ8" s="44"/>
      <c r="BA8" s="44"/>
      <c r="BB8" s="44">
        <f>データ!U6</f>
        <v>713.6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75.47</v>
      </c>
      <c r="J10" s="44"/>
      <c r="K10" s="44"/>
      <c r="L10" s="44"/>
      <c r="M10" s="44"/>
      <c r="N10" s="44"/>
      <c r="O10" s="44"/>
      <c r="P10" s="44">
        <f>データ!P6</f>
        <v>2.27</v>
      </c>
      <c r="Q10" s="44"/>
      <c r="R10" s="44"/>
      <c r="S10" s="44"/>
      <c r="T10" s="44"/>
      <c r="U10" s="44"/>
      <c r="V10" s="44"/>
      <c r="W10" s="44">
        <f>データ!Q6</f>
        <v>97.61</v>
      </c>
      <c r="X10" s="44"/>
      <c r="Y10" s="44"/>
      <c r="Z10" s="44"/>
      <c r="AA10" s="44"/>
      <c r="AB10" s="44"/>
      <c r="AC10" s="44"/>
      <c r="AD10" s="45">
        <f>データ!R6</f>
        <v>2948</v>
      </c>
      <c r="AE10" s="45"/>
      <c r="AF10" s="45"/>
      <c r="AG10" s="45"/>
      <c r="AH10" s="45"/>
      <c r="AI10" s="45"/>
      <c r="AJ10" s="45"/>
      <c r="AK10" s="2"/>
      <c r="AL10" s="45">
        <f>データ!V6</f>
        <v>975</v>
      </c>
      <c r="AM10" s="45"/>
      <c r="AN10" s="45"/>
      <c r="AO10" s="45"/>
      <c r="AP10" s="45"/>
      <c r="AQ10" s="45"/>
      <c r="AR10" s="45"/>
      <c r="AS10" s="45"/>
      <c r="AT10" s="44">
        <f>データ!W6</f>
        <v>1.52</v>
      </c>
      <c r="AU10" s="44"/>
      <c r="AV10" s="44"/>
      <c r="AW10" s="44"/>
      <c r="AX10" s="44"/>
      <c r="AY10" s="44"/>
      <c r="AZ10" s="44"/>
      <c r="BA10" s="44"/>
      <c r="BB10" s="44">
        <f>データ!X6</f>
        <v>641.45000000000005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JyNDqc+D4EbCQXbVF3X4olQqE945Nhqo6DBaXQ057Y5fGnj+ct2bwV5uVObIqm2H9iI93EEoJAwlc5vCdV1Hg==" saltValue="6xuy0HV0ma6duKYhuXuy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42111</v>
      </c>
      <c r="D6" s="19">
        <f t="shared" si="3"/>
        <v>46</v>
      </c>
      <c r="E6" s="19">
        <f t="shared" si="3"/>
        <v>17</v>
      </c>
      <c r="F6" s="19">
        <f t="shared" si="3"/>
        <v>5</v>
      </c>
      <c r="G6" s="19">
        <f t="shared" si="3"/>
        <v>0</v>
      </c>
      <c r="H6" s="19" t="str">
        <f t="shared" si="3"/>
        <v>宮城県　岩沼市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75.47</v>
      </c>
      <c r="P6" s="20">
        <f t="shared" si="3"/>
        <v>2.27</v>
      </c>
      <c r="Q6" s="20">
        <f t="shared" si="3"/>
        <v>97.61</v>
      </c>
      <c r="R6" s="20">
        <f t="shared" si="3"/>
        <v>2948</v>
      </c>
      <c r="S6" s="20">
        <f t="shared" si="3"/>
        <v>43137</v>
      </c>
      <c r="T6" s="20">
        <f t="shared" si="3"/>
        <v>60.45</v>
      </c>
      <c r="U6" s="20">
        <f t="shared" si="3"/>
        <v>713.6</v>
      </c>
      <c r="V6" s="20">
        <f t="shared" si="3"/>
        <v>975</v>
      </c>
      <c r="W6" s="20">
        <f t="shared" si="3"/>
        <v>1.52</v>
      </c>
      <c r="X6" s="20">
        <f t="shared" si="3"/>
        <v>641.45000000000005</v>
      </c>
      <c r="Y6" s="21">
        <f>IF(Y7="",NA(),Y7)</f>
        <v>99.94</v>
      </c>
      <c r="Z6" s="21">
        <f t="shared" ref="Z6:AH6" si="4">IF(Z7="",NA(),Z7)</f>
        <v>104.38</v>
      </c>
      <c r="AA6" s="21">
        <f t="shared" si="4"/>
        <v>97.99</v>
      </c>
      <c r="AB6" s="21">
        <f t="shared" si="4"/>
        <v>74.42</v>
      </c>
      <c r="AC6" s="21">
        <f t="shared" si="4"/>
        <v>115.99</v>
      </c>
      <c r="AD6" s="21">
        <f t="shared" si="4"/>
        <v>106.37</v>
      </c>
      <c r="AE6" s="21">
        <f t="shared" si="4"/>
        <v>106.07</v>
      </c>
      <c r="AF6" s="21">
        <f t="shared" si="4"/>
        <v>105.5</v>
      </c>
      <c r="AG6" s="21">
        <f t="shared" si="4"/>
        <v>106.35</v>
      </c>
      <c r="AH6" s="21">
        <f t="shared" si="4"/>
        <v>106.62</v>
      </c>
      <c r="AI6" s="20" t="str">
        <f>IF(AI7="","",IF(AI7="-","【-】","【"&amp;SUBSTITUTE(TEXT(AI7,"#,##0.00"),"-","△")&amp;"】"))</f>
        <v>【104.30】</v>
      </c>
      <c r="AJ6" s="21">
        <f>IF(AJ7="",NA(),AJ7)</f>
        <v>0.45</v>
      </c>
      <c r="AK6" s="20">
        <f t="shared" ref="AK6:AS6" si="5">IF(AK7="",NA(),AK7)</f>
        <v>0</v>
      </c>
      <c r="AL6" s="21">
        <f t="shared" si="5"/>
        <v>14.3</v>
      </c>
      <c r="AM6" s="21">
        <f t="shared" si="5"/>
        <v>202.54</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19.579999999999998</v>
      </c>
      <c r="AV6" s="21">
        <f t="shared" ref="AV6:BD6" si="6">IF(AV7="",NA(),AV7)</f>
        <v>18.78</v>
      </c>
      <c r="AW6" s="21">
        <f t="shared" si="6"/>
        <v>83.52</v>
      </c>
      <c r="AX6" s="21">
        <f t="shared" si="6"/>
        <v>112.53</v>
      </c>
      <c r="AY6" s="21">
        <f t="shared" si="6"/>
        <v>178.69</v>
      </c>
      <c r="AZ6" s="21">
        <f t="shared" si="6"/>
        <v>29.13</v>
      </c>
      <c r="BA6" s="21">
        <f t="shared" si="6"/>
        <v>35.69</v>
      </c>
      <c r="BB6" s="21">
        <f t="shared" si="6"/>
        <v>38.4</v>
      </c>
      <c r="BC6" s="21">
        <f t="shared" si="6"/>
        <v>44.04</v>
      </c>
      <c r="BD6" s="21">
        <f t="shared" si="6"/>
        <v>58.25</v>
      </c>
      <c r="BE6" s="20" t="str">
        <f>IF(BE7="","",IF(BE7="-","【-】","【"&amp;SUBSTITUTE(TEXT(BE7,"#,##0.00"),"-","△")&amp;"】"))</f>
        <v>【47.19】</v>
      </c>
      <c r="BF6" s="21">
        <f>IF(BF7="",NA(),BF7)</f>
        <v>2231.61</v>
      </c>
      <c r="BG6" s="21">
        <f t="shared" ref="BG6:BO6" si="7">IF(BG7="",NA(),BG7)</f>
        <v>1881.39</v>
      </c>
      <c r="BH6" s="21">
        <f t="shared" si="7"/>
        <v>1970.23</v>
      </c>
      <c r="BI6" s="21">
        <f t="shared" si="7"/>
        <v>1695.25</v>
      </c>
      <c r="BJ6" s="21">
        <f t="shared" si="7"/>
        <v>1421.89</v>
      </c>
      <c r="BK6" s="21">
        <f t="shared" si="7"/>
        <v>867.83</v>
      </c>
      <c r="BL6" s="21">
        <f t="shared" si="7"/>
        <v>791.76</v>
      </c>
      <c r="BM6" s="21">
        <f t="shared" si="7"/>
        <v>900.82</v>
      </c>
      <c r="BN6" s="21">
        <f t="shared" si="7"/>
        <v>839.21</v>
      </c>
      <c r="BO6" s="21">
        <f t="shared" si="7"/>
        <v>791.46</v>
      </c>
      <c r="BP6" s="20" t="str">
        <f>IF(BP7="","",IF(BP7="-","【-】","【"&amp;SUBSTITUTE(TEXT(BP7,"#,##0.00"),"-","△")&amp;"】"))</f>
        <v>【798.10】</v>
      </c>
      <c r="BQ6" s="21">
        <f>IF(BQ7="",NA(),BQ7)</f>
        <v>23.93</v>
      </c>
      <c r="BR6" s="21">
        <f t="shared" ref="BR6:BZ6" si="8">IF(BR7="",NA(),BR7)</f>
        <v>43.1</v>
      </c>
      <c r="BS6" s="21">
        <f t="shared" si="8"/>
        <v>43.55</v>
      </c>
      <c r="BT6" s="21">
        <f t="shared" si="8"/>
        <v>16.54</v>
      </c>
      <c r="BU6" s="21">
        <f t="shared" si="8"/>
        <v>34.44</v>
      </c>
      <c r="BV6" s="21">
        <f t="shared" si="8"/>
        <v>57.08</v>
      </c>
      <c r="BW6" s="21">
        <f t="shared" si="8"/>
        <v>56.26</v>
      </c>
      <c r="BX6" s="21">
        <f t="shared" si="8"/>
        <v>52.94</v>
      </c>
      <c r="BY6" s="21">
        <f t="shared" si="8"/>
        <v>52.05</v>
      </c>
      <c r="BZ6" s="21">
        <f t="shared" si="8"/>
        <v>47.96</v>
      </c>
      <c r="CA6" s="20" t="str">
        <f>IF(CA7="","",IF(CA7="-","【-】","【"&amp;SUBSTITUTE(TEXT(CA7,"#,##0.00"),"-","△")&amp;"】"))</f>
        <v>【54.51】</v>
      </c>
      <c r="CB6" s="21">
        <f>IF(CB7="",NA(),CB7)</f>
        <v>610.87</v>
      </c>
      <c r="CC6" s="21">
        <f t="shared" ref="CC6:CK6" si="9">IF(CC7="",NA(),CC7)</f>
        <v>339.92</v>
      </c>
      <c r="CD6" s="21">
        <f t="shared" si="9"/>
        <v>334.26</v>
      </c>
      <c r="CE6" s="21">
        <f t="shared" si="9"/>
        <v>881.6</v>
      </c>
      <c r="CF6" s="21">
        <f t="shared" si="9"/>
        <v>425.07</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71.11</v>
      </c>
      <c r="CN6" s="21">
        <f t="shared" ref="CN6:CV6" si="10">IF(CN7="",NA(),CN7)</f>
        <v>60.84</v>
      </c>
      <c r="CO6" s="21">
        <f t="shared" si="10"/>
        <v>60.84</v>
      </c>
      <c r="CP6" s="21">
        <f t="shared" si="10"/>
        <v>55.42</v>
      </c>
      <c r="CQ6" s="21">
        <f t="shared" si="10"/>
        <v>55.12</v>
      </c>
      <c r="CR6" s="21">
        <f t="shared" si="10"/>
        <v>54.83</v>
      </c>
      <c r="CS6" s="21">
        <f t="shared" si="10"/>
        <v>66.53</v>
      </c>
      <c r="CT6" s="21">
        <f t="shared" si="10"/>
        <v>52.35</v>
      </c>
      <c r="CU6" s="21">
        <f t="shared" si="10"/>
        <v>46.25</v>
      </c>
      <c r="CV6" s="21">
        <f t="shared" si="10"/>
        <v>45.32</v>
      </c>
      <c r="CW6" s="20" t="str">
        <f>IF(CW7="","",IF(CW7="-","【-】","【"&amp;SUBSTITUTE(TEXT(CW7,"#,##0.00"),"-","△")&amp;"】"))</f>
        <v>【49.92】</v>
      </c>
      <c r="CX6" s="21">
        <f>IF(CX7="",NA(),CX7)</f>
        <v>90.44</v>
      </c>
      <c r="CY6" s="21">
        <f t="shared" ref="CY6:DG6" si="11">IF(CY7="",NA(),CY7)</f>
        <v>90.32</v>
      </c>
      <c r="CZ6" s="21">
        <f t="shared" si="11"/>
        <v>90.34</v>
      </c>
      <c r="DA6" s="21">
        <f t="shared" si="11"/>
        <v>89.96</v>
      </c>
      <c r="DB6" s="21">
        <f t="shared" si="11"/>
        <v>90.05</v>
      </c>
      <c r="DC6" s="21">
        <f t="shared" si="11"/>
        <v>84.7</v>
      </c>
      <c r="DD6" s="21">
        <f t="shared" si="11"/>
        <v>84.67</v>
      </c>
      <c r="DE6" s="21">
        <f t="shared" si="11"/>
        <v>84.39</v>
      </c>
      <c r="DF6" s="21">
        <f t="shared" si="11"/>
        <v>83.96</v>
      </c>
      <c r="DG6" s="21">
        <f t="shared" si="11"/>
        <v>83.54</v>
      </c>
      <c r="DH6" s="20" t="str">
        <f>IF(DH7="","",IF(DH7="-","【-】","【"&amp;SUBSTITUTE(TEXT(DH7,"#,##0.00"),"-","△")&amp;"】"))</f>
        <v>【87.80】</v>
      </c>
      <c r="DI6" s="21">
        <f>IF(DI7="",NA(),DI7)</f>
        <v>6.58</v>
      </c>
      <c r="DJ6" s="21">
        <f t="shared" ref="DJ6:DR6" si="12">IF(DJ7="",NA(),DJ7)</f>
        <v>9.76</v>
      </c>
      <c r="DK6" s="21">
        <f t="shared" si="12"/>
        <v>12.69</v>
      </c>
      <c r="DL6" s="21">
        <f t="shared" si="12"/>
        <v>15.59</v>
      </c>
      <c r="DM6" s="21">
        <f t="shared" si="12"/>
        <v>18.48</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42111</v>
      </c>
      <c r="D7" s="23">
        <v>46</v>
      </c>
      <c r="E7" s="23">
        <v>17</v>
      </c>
      <c r="F7" s="23">
        <v>5</v>
      </c>
      <c r="G7" s="23">
        <v>0</v>
      </c>
      <c r="H7" s="23" t="s">
        <v>95</v>
      </c>
      <c r="I7" s="23" t="s">
        <v>96</v>
      </c>
      <c r="J7" s="23" t="s">
        <v>97</v>
      </c>
      <c r="K7" s="23" t="s">
        <v>98</v>
      </c>
      <c r="L7" s="23" t="s">
        <v>99</v>
      </c>
      <c r="M7" s="23" t="s">
        <v>100</v>
      </c>
      <c r="N7" s="24" t="s">
        <v>101</v>
      </c>
      <c r="O7" s="24">
        <v>75.47</v>
      </c>
      <c r="P7" s="24">
        <v>2.27</v>
      </c>
      <c r="Q7" s="24">
        <v>97.61</v>
      </c>
      <c r="R7" s="24">
        <v>2948</v>
      </c>
      <c r="S7" s="24">
        <v>43137</v>
      </c>
      <c r="T7" s="24">
        <v>60.45</v>
      </c>
      <c r="U7" s="24">
        <v>713.6</v>
      </c>
      <c r="V7" s="24">
        <v>975</v>
      </c>
      <c r="W7" s="24">
        <v>1.52</v>
      </c>
      <c r="X7" s="24">
        <v>641.45000000000005</v>
      </c>
      <c r="Y7" s="24">
        <v>99.94</v>
      </c>
      <c r="Z7" s="24">
        <v>104.38</v>
      </c>
      <c r="AA7" s="24">
        <v>97.99</v>
      </c>
      <c r="AB7" s="24">
        <v>74.42</v>
      </c>
      <c r="AC7" s="24">
        <v>115.99</v>
      </c>
      <c r="AD7" s="24">
        <v>106.37</v>
      </c>
      <c r="AE7" s="24">
        <v>106.07</v>
      </c>
      <c r="AF7" s="24">
        <v>105.5</v>
      </c>
      <c r="AG7" s="24">
        <v>106.35</v>
      </c>
      <c r="AH7" s="24">
        <v>106.62</v>
      </c>
      <c r="AI7" s="24">
        <v>104.3</v>
      </c>
      <c r="AJ7" s="24">
        <v>0.45</v>
      </c>
      <c r="AK7" s="24">
        <v>0</v>
      </c>
      <c r="AL7" s="24">
        <v>14.3</v>
      </c>
      <c r="AM7" s="24">
        <v>202.54</v>
      </c>
      <c r="AN7" s="24">
        <v>0</v>
      </c>
      <c r="AO7" s="24">
        <v>139.02000000000001</v>
      </c>
      <c r="AP7" s="24">
        <v>132.04</v>
      </c>
      <c r="AQ7" s="24">
        <v>145.43</v>
      </c>
      <c r="AR7" s="24">
        <v>129.88999999999999</v>
      </c>
      <c r="AS7" s="24">
        <v>107.99</v>
      </c>
      <c r="AT7" s="24">
        <v>102.74</v>
      </c>
      <c r="AU7" s="24">
        <v>19.579999999999998</v>
      </c>
      <c r="AV7" s="24">
        <v>18.78</v>
      </c>
      <c r="AW7" s="24">
        <v>83.52</v>
      </c>
      <c r="AX7" s="24">
        <v>112.53</v>
      </c>
      <c r="AY7" s="24">
        <v>178.69</v>
      </c>
      <c r="AZ7" s="24">
        <v>29.13</v>
      </c>
      <c r="BA7" s="24">
        <v>35.69</v>
      </c>
      <c r="BB7" s="24">
        <v>38.4</v>
      </c>
      <c r="BC7" s="24">
        <v>44.04</v>
      </c>
      <c r="BD7" s="24">
        <v>58.25</v>
      </c>
      <c r="BE7" s="24">
        <v>47.19</v>
      </c>
      <c r="BF7" s="24">
        <v>2231.61</v>
      </c>
      <c r="BG7" s="24">
        <v>1881.39</v>
      </c>
      <c r="BH7" s="24">
        <v>1970.23</v>
      </c>
      <c r="BI7" s="24">
        <v>1695.25</v>
      </c>
      <c r="BJ7" s="24">
        <v>1421.89</v>
      </c>
      <c r="BK7" s="24">
        <v>867.83</v>
      </c>
      <c r="BL7" s="24">
        <v>791.76</v>
      </c>
      <c r="BM7" s="24">
        <v>900.82</v>
      </c>
      <c r="BN7" s="24">
        <v>839.21</v>
      </c>
      <c r="BO7" s="24">
        <v>791.46</v>
      </c>
      <c r="BP7" s="24">
        <v>798.1</v>
      </c>
      <c r="BQ7" s="24">
        <v>23.93</v>
      </c>
      <c r="BR7" s="24">
        <v>43.1</v>
      </c>
      <c r="BS7" s="24">
        <v>43.55</v>
      </c>
      <c r="BT7" s="24">
        <v>16.54</v>
      </c>
      <c r="BU7" s="24">
        <v>34.44</v>
      </c>
      <c r="BV7" s="24">
        <v>57.08</v>
      </c>
      <c r="BW7" s="24">
        <v>56.26</v>
      </c>
      <c r="BX7" s="24">
        <v>52.94</v>
      </c>
      <c r="BY7" s="24">
        <v>52.05</v>
      </c>
      <c r="BZ7" s="24">
        <v>47.96</v>
      </c>
      <c r="CA7" s="24">
        <v>54.51</v>
      </c>
      <c r="CB7" s="24">
        <v>610.87</v>
      </c>
      <c r="CC7" s="24">
        <v>339.92</v>
      </c>
      <c r="CD7" s="24">
        <v>334.26</v>
      </c>
      <c r="CE7" s="24">
        <v>881.6</v>
      </c>
      <c r="CF7" s="24">
        <v>425.07</v>
      </c>
      <c r="CG7" s="24">
        <v>274.99</v>
      </c>
      <c r="CH7" s="24">
        <v>282.08999999999997</v>
      </c>
      <c r="CI7" s="24">
        <v>303.27999999999997</v>
      </c>
      <c r="CJ7" s="24">
        <v>301.86</v>
      </c>
      <c r="CK7" s="24">
        <v>325.85000000000002</v>
      </c>
      <c r="CL7" s="24">
        <v>286.33</v>
      </c>
      <c r="CM7" s="24">
        <v>71.11</v>
      </c>
      <c r="CN7" s="24">
        <v>60.84</v>
      </c>
      <c r="CO7" s="24">
        <v>60.84</v>
      </c>
      <c r="CP7" s="24">
        <v>55.42</v>
      </c>
      <c r="CQ7" s="24">
        <v>55.12</v>
      </c>
      <c r="CR7" s="24">
        <v>54.83</v>
      </c>
      <c r="CS7" s="24">
        <v>66.53</v>
      </c>
      <c r="CT7" s="24">
        <v>52.35</v>
      </c>
      <c r="CU7" s="24">
        <v>46.25</v>
      </c>
      <c r="CV7" s="24">
        <v>45.32</v>
      </c>
      <c r="CW7" s="24">
        <v>49.92</v>
      </c>
      <c r="CX7" s="24">
        <v>90.44</v>
      </c>
      <c r="CY7" s="24">
        <v>90.32</v>
      </c>
      <c r="CZ7" s="24">
        <v>90.34</v>
      </c>
      <c r="DA7" s="24">
        <v>89.96</v>
      </c>
      <c r="DB7" s="24">
        <v>90.05</v>
      </c>
      <c r="DC7" s="24">
        <v>84.7</v>
      </c>
      <c r="DD7" s="24">
        <v>84.67</v>
      </c>
      <c r="DE7" s="24">
        <v>84.39</v>
      </c>
      <c r="DF7" s="24">
        <v>83.96</v>
      </c>
      <c r="DG7" s="24">
        <v>83.54</v>
      </c>
      <c r="DH7" s="24">
        <v>87.8</v>
      </c>
      <c r="DI7" s="24">
        <v>6.58</v>
      </c>
      <c r="DJ7" s="24">
        <v>9.76</v>
      </c>
      <c r="DK7" s="24">
        <v>12.69</v>
      </c>
      <c r="DL7" s="24">
        <v>15.59</v>
      </c>
      <c r="DM7" s="24">
        <v>18.48</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2026-02-02T10:03:37Z</cp:lastPrinted>
  <dcterms:created xsi:type="dcterms:W3CDTF">2025-12-23T06:16:27Z</dcterms:created>
  <dcterms:modified xsi:type="dcterms:W3CDTF">2025-12-23T06:16:27Z</dcterms:modified>
  <cp:category/>
</cp:coreProperties>
</file>