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iw22sv103\SectionData$\100000 上下水道部\100100 経営企画課\1.総務企画係\0_各事業共通\2_決算（経営比較分析表含む）\1-2_経営比較分析表\R4経営比較分析表\R6.2.29_確定 【宮城県市町村課】公営企業に係る経営比較分析表（令和４年度決算）確定版の送付及びホームページへの掲載について\"/>
    </mc:Choice>
  </mc:AlternateContent>
  <xr:revisionPtr revIDLastSave="0" documentId="13_ncr:1_{CAA3F3ED-5C0B-40D0-BE45-84B3F9BA04D3}" xr6:coauthVersionLast="36" xr6:coauthVersionMax="36" xr10:uidLastSave="{00000000-0000-0000-0000-000000000000}"/>
  <workbookProtection workbookAlgorithmName="SHA-512" workbookHashValue="uL/NXfy97o8tRTG+6Ulk7x9Jj3hZyOLJnfWQQz2qJSS1DA+YCgXCN3lv0pEVhNiyM1zz60zBnnN8i78Gsmkr+Q==" workbookSaltValue="asS9pOSUyGxZfxt6rDqgfg==" workbookSpinCount="100000" lockStructure="1"/>
  <bookViews>
    <workbookView xWindow="0" yWindow="0" windowWidth="26700" windowHeight="1279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Q6" i="5"/>
  <c r="W10" i="4" s="1"/>
  <c r="P6" i="5"/>
  <c r="O6" i="5"/>
  <c r="I10" i="4" s="1"/>
  <c r="N6" i="5"/>
  <c r="M6" i="5"/>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BB10" i="4"/>
  <c r="AD10" i="4"/>
  <c r="P10" i="4"/>
  <c r="B10" i="4"/>
  <c r="BB8" i="4"/>
  <c r="AD8" i="4"/>
  <c r="B6" i="4"/>
</calcChain>
</file>

<file path=xl/sharedStrings.xml><?xml version="1.0" encoding="utf-8"?>
<sst xmlns="http://schemas.openxmlformats.org/spreadsheetml/2006/main" count="257" uniqueCount="119">
  <si>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</si>
  <si>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</si>
  <si>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</si>
  <si>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</si>
  <si>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</si>
  <si>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</si>
  <si>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</si>
  <si>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</si>
  <si>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</si>
  <si>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</si>
  <si>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</si>
  <si>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</si>
  <si>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</si>
  <si>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</si>
  <si>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</si>
  <si>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</si>
  <si>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</si>
  <si>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</si>
  <si>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</si>
  <si>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</si>
  <si>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</si>
  <si>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</si>
  <si>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</si>
  <si>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</si>
  <si>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</si>
  <si>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</si>
  <si>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</si>
  <si>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</si>
  <si>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</si>
  <si>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</si>
  <si>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</si>
  <si>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</si>
  <si>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</si>
  <si>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</si>
  <si>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</si>
  <si>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</si>
  <si>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</si>
  <si>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</si>
  <si>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</si>
  <si>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</si>
  <si>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</si>
  <si>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</si>
  <si>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</si>
  <si>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</si>
  <si>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</si>
  <si>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</si>
  <si>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</si>
  <si>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</si>
  <si>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</si>
  <si>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</si>
  <si>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</si>
  <si>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</si>
  <si>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</si>
  <si>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</si>
  <si>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</si>
  <si>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</si>
  <si>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</si>
  <si>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</si>
  <si>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</si>
  <si>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</si>
  <si>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</si>
  <si>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</si>
  <si>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</si>
  <si>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</si>
  <si>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</si>
  <si>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</si>
  <si>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</si>
  <si>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</si>
  <si>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</si>
  <si>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</si>
  <si>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</si>
  <si>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</si>
  <si>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</si>
  <si>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</si>
  <si>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</si>
  <si>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</si>
  <si>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</si>
  <si>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</si>
  <si>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</si>
  <si>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</si>
  <si>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</si>
  <si>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</si>
  <si>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</si>
  <si>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</si>
  <si>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</si>
  <si>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</si>
  <si>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</si>
  <si>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</si>
  <si>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</si>
  <si>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</si>
  <si>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</si>
  <si>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</si>
  <si>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</si>
  <si>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</si>
  <si>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</si>
  <si>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</si>
  <si>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</si>
  <si>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</si>
  <si>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</si>
  <si>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</si>
  <si>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</si>
  <si>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</si>
  <si>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</si>
  <si>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</si>
  <si>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</si>
  <si>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</si>
  <si>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</si>
  <si>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</si>
  <si>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</si>
  <si>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</si>
  <si>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</si>
  <si>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</si>
  <si>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</si>
  <si>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</si>
  <si>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</si>
  <si>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</si>
  <si>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公共下水道事業については、昭和47年より建設に着手、昭和60年1月1日から供用開始し35年以上が経過している状況である。
　今後は当初に建設した管渠等の改築更新によるコストが増大することが見込まれることや人口減少社会の到来による使用料収入の減額が想定される状況で、下水道施設全体を俯瞰して将来にわたる改築需要を勘案しつつ、維持管理・改築・修繕の一体的な最適化を図るストックマネジメント計画に基づき、計画的に管渠等の改築更新を行っていく予定である。</t>
    <rPh sb="46" eb="48">
      <t>イジョウ</t>
    </rPh>
    <rPh sb="63" eb="65">
      <t>コンゴ</t>
    </rPh>
    <rPh sb="196" eb="197">
      <t>モト</t>
    </rPh>
    <rPh sb="200" eb="203">
      <t>ケイカクテキ</t>
    </rPh>
    <rPh sb="204" eb="206">
      <t>カンキョ</t>
    </rPh>
    <rPh sb="206" eb="207">
      <t>トウ</t>
    </rPh>
    <rPh sb="208" eb="210">
      <t>カイチク</t>
    </rPh>
    <rPh sb="210" eb="212">
      <t>コウシン</t>
    </rPh>
    <rPh sb="213" eb="214">
      <t>オコナ</t>
    </rPh>
    <phoneticPr fontId="4"/>
  </si>
  <si>
    <t>【①経常収支比率】
　収支が黒字であることを示す100％を上回っているが、一般会計からの繰入金への依存傾向があるため、更なる使用料収入の確保と維持管理費の削減に努める。
【②累積欠損金比率】
　累積欠損金は発生していないが、一般会計からの繰入金に依存することで維持できている。
【③流動比率】
　前年度から24.11％増加し100％を上回っているが、期中に現金が不足する傾向にあるため、企業債の償還の財源となる使用料等の収入確保に努める。
【④企業債残高対事業規模比率】
　企業債残高対事業規模比率は、企業債の償還が進んでいることにより前年度より206.32％減少し、類似団体平均より低い水準となっているものの、将来的に管渠等の老朽化による改修・布設替の企業債借入の増加が見込まれることから計画的な企業債の発行が課題となっている。
【⑤経費回収率】
　汚水処理原価の減少により前年度より8.94％増加し、100％を上回った。今後も使用料収入の確保に努める。
【⑥汚水処理原価】
　前年度より12.74円減少し、類似団体平均値を下回った。今後も現状を分析し、維持管理費の削減等に努める。
【⑧水洗化率】
　類似団体平均値を上回り97.72％と高い数値にあるが、今後も適切な汚水処理及び使用料収入の増加を図り、更なる接続促進に努める。</t>
    <rPh sb="29" eb="31">
      <t>ウワマワ</t>
    </rPh>
    <rPh sb="97" eb="99">
      <t>ルイセキ</t>
    </rPh>
    <rPh sb="99" eb="101">
      <t>ケッソン</t>
    </rPh>
    <rPh sb="101" eb="102">
      <t>キン</t>
    </rPh>
    <rPh sb="103" eb="105">
      <t>ハッセイ</t>
    </rPh>
    <rPh sb="148" eb="151">
      <t>ゼンネンド</t>
    </rPh>
    <rPh sb="159" eb="161">
      <t>ゾウカ</t>
    </rPh>
    <rPh sb="167" eb="168">
      <t>ウワ</t>
    </rPh>
    <rPh sb="175" eb="177">
      <t>キチュウ</t>
    </rPh>
    <rPh sb="178" eb="180">
      <t>ゲンキン</t>
    </rPh>
    <rPh sb="181" eb="183">
      <t>フソク</t>
    </rPh>
    <rPh sb="185" eb="187">
      <t>ケイコウ</t>
    </rPh>
    <rPh sb="251" eb="253">
      <t>キギョウ</t>
    </rPh>
    <rPh sb="253" eb="254">
      <t>サイ</t>
    </rPh>
    <rPh sb="255" eb="257">
      <t>ショウカン</t>
    </rPh>
    <rPh sb="258" eb="259">
      <t>スス</t>
    </rPh>
    <rPh sb="268" eb="271">
      <t>ゼンネンド</t>
    </rPh>
    <rPh sb="280" eb="282">
      <t>ゲンショウ</t>
    </rPh>
    <rPh sb="349" eb="351">
      <t>キギョウ</t>
    </rPh>
    <rPh sb="351" eb="352">
      <t>サイ</t>
    </rPh>
    <rPh sb="353" eb="355">
      <t>ハッコウ</t>
    </rPh>
    <rPh sb="376" eb="378">
      <t>オスイ</t>
    </rPh>
    <rPh sb="378" eb="380">
      <t>ショリ</t>
    </rPh>
    <rPh sb="380" eb="382">
      <t>ゲンカ</t>
    </rPh>
    <rPh sb="383" eb="385">
      <t>ゲンショウ</t>
    </rPh>
    <rPh sb="398" eb="400">
      <t>ゾウカ</t>
    </rPh>
    <rPh sb="407" eb="409">
      <t>ウワマワ</t>
    </rPh>
    <rPh sb="412" eb="414">
      <t>コンゴ</t>
    </rPh>
    <rPh sb="451" eb="453">
      <t>ゲンショウ</t>
    </rPh>
    <rPh sb="463" eb="464">
      <t>シタ</t>
    </rPh>
    <rPh sb="468" eb="470">
      <t>コンゴ</t>
    </rPh>
    <phoneticPr fontId="4"/>
  </si>
  <si>
    <r>
      <t>　前年度に比べ、経営改善の傾向が見えているが、公債費の1/2以上を一般会計</t>
    </r>
    <r>
      <rPr>
        <sz val="11"/>
        <rFont val="ＭＳ ゴシック"/>
        <family val="3"/>
        <charset val="128"/>
      </rPr>
      <t>からの繰入金に依存し</t>
    </r>
    <r>
      <rPr>
        <sz val="11"/>
        <color theme="1"/>
        <rFont val="ＭＳ ゴシック"/>
        <family val="3"/>
        <charset val="128"/>
      </rPr>
      <t>なければならない状況は、今後も続くと見込まれる。
　ストックマネジメント計画及び経営戦略に基づいた長期的な建設計画と財政計画のもと、事業全体のさらなる経営改善に努める。</t>
    </r>
    <rPh sb="1" eb="4">
      <t>ゼンネンド</t>
    </rPh>
    <rPh sb="5" eb="6">
      <t>クラ</t>
    </rPh>
    <rPh sb="8" eb="10">
      <t>ケイエイ</t>
    </rPh>
    <rPh sb="10" eb="12">
      <t>カイゼン</t>
    </rPh>
    <rPh sb="13" eb="15">
      <t>ケイコウ</t>
    </rPh>
    <rPh sb="16" eb="17">
      <t>ミ</t>
    </rPh>
    <rPh sb="30" eb="32">
      <t>イジョウ</t>
    </rPh>
    <rPh sb="92" eb="93">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</si>
</sst>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formatCode="#,##0.00;&quot;△&quot;#,##0.00;&quot;-&quot;">
                  <c:v>0.04</c:v>
                </c:pt>
                <c:pt idx="4" formatCode="#,##0.00;&quot;△&quot;#,##0.00;&quot;-&quot;">
                  <c:v>0.01</c:v>
                </c:pt>
              </c:numCache>
            </c:numRef>
          </c:val>
          <c:extLst>
            <c:ext xmlns:c16="http://schemas.microsoft.com/office/drawing/2014/chart" uri="{C3380CC4-5D6E-409C-BE32-E72D297353CC}">
              <c16:uniqueId val="{00000000-904C-4278-9F21-198BCBDE179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0.09</c:v>
                </c:pt>
                <c:pt idx="3">
                  <c:v>0.17</c:v>
                </c:pt>
                <c:pt idx="4">
                  <c:v>0.13</c:v>
                </c:pt>
              </c:numCache>
            </c:numRef>
          </c:val>
          <c:smooth val="0"/>
          <c:extLst>
            <c:ext xmlns:c16="http://schemas.microsoft.com/office/drawing/2014/chart" uri="{C3380CC4-5D6E-409C-BE32-E72D297353CC}">
              <c16:uniqueId val="{00000001-904C-4278-9F21-198BCBDE179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03-4CC6-BC42-B5700F9D4BD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68.31</c:v>
                </c:pt>
                <c:pt idx="2">
                  <c:v>65.28</c:v>
                </c:pt>
                <c:pt idx="3">
                  <c:v>64.92</c:v>
                </c:pt>
                <c:pt idx="4">
                  <c:v>64.14</c:v>
                </c:pt>
              </c:numCache>
            </c:numRef>
          </c:val>
          <c:smooth val="0"/>
          <c:extLst>
            <c:ext xmlns:c16="http://schemas.microsoft.com/office/drawing/2014/chart" uri="{C3380CC4-5D6E-409C-BE32-E72D297353CC}">
              <c16:uniqueId val="{00000001-BE03-4CC6-BC42-B5700F9D4BD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95.48</c:v>
                </c:pt>
                <c:pt idx="2">
                  <c:v>97.15</c:v>
                </c:pt>
                <c:pt idx="3">
                  <c:v>97.15</c:v>
                </c:pt>
                <c:pt idx="4">
                  <c:v>97.72</c:v>
                </c:pt>
              </c:numCache>
            </c:numRef>
          </c:val>
          <c:extLst>
            <c:ext xmlns:c16="http://schemas.microsoft.com/office/drawing/2014/chart" uri="{C3380CC4-5D6E-409C-BE32-E72D297353CC}">
              <c16:uniqueId val="{00000000-75F4-41C9-81DB-7D2B43CA992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92.62</c:v>
                </c:pt>
                <c:pt idx="2">
                  <c:v>92.72</c:v>
                </c:pt>
                <c:pt idx="3">
                  <c:v>92.88</c:v>
                </c:pt>
                <c:pt idx="4">
                  <c:v>92.9</c:v>
                </c:pt>
              </c:numCache>
            </c:numRef>
          </c:val>
          <c:smooth val="0"/>
          <c:extLst>
            <c:ext xmlns:c16="http://schemas.microsoft.com/office/drawing/2014/chart" uri="{C3380CC4-5D6E-409C-BE32-E72D297353CC}">
              <c16:uniqueId val="{00000001-75F4-41C9-81DB-7D2B43CA992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107.67</c:v>
                </c:pt>
                <c:pt idx="2">
                  <c:v>108.8</c:v>
                </c:pt>
                <c:pt idx="3">
                  <c:v>104.26</c:v>
                </c:pt>
                <c:pt idx="4">
                  <c:v>110.18</c:v>
                </c:pt>
              </c:numCache>
            </c:numRef>
          </c:val>
          <c:extLst>
            <c:ext xmlns:c16="http://schemas.microsoft.com/office/drawing/2014/chart" uri="{C3380CC4-5D6E-409C-BE32-E72D297353CC}">
              <c16:uniqueId val="{00000000-622D-4769-AED1-9FF78DBE2ED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106.99</c:v>
                </c:pt>
                <c:pt idx="2">
                  <c:v>107.85</c:v>
                </c:pt>
                <c:pt idx="3">
                  <c:v>108.04</c:v>
                </c:pt>
                <c:pt idx="4">
                  <c:v>107.49</c:v>
                </c:pt>
              </c:numCache>
            </c:numRef>
          </c:val>
          <c:smooth val="0"/>
          <c:extLst>
            <c:ext xmlns:c16="http://schemas.microsoft.com/office/drawing/2014/chart" uri="{C3380CC4-5D6E-409C-BE32-E72D297353CC}">
              <c16:uniqueId val="{00000001-622D-4769-AED1-9FF78DBE2ED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2.83</c:v>
                </c:pt>
                <c:pt idx="2">
                  <c:v>5.91</c:v>
                </c:pt>
                <c:pt idx="3">
                  <c:v>8.8699999999999992</c:v>
                </c:pt>
                <c:pt idx="4">
                  <c:v>11.61</c:v>
                </c:pt>
              </c:numCache>
            </c:numRef>
          </c:val>
          <c:extLst>
            <c:ext xmlns:c16="http://schemas.microsoft.com/office/drawing/2014/chart" uri="{C3380CC4-5D6E-409C-BE32-E72D297353CC}">
              <c16:uniqueId val="{00000000-BF4F-4EB2-A8C6-DFE0DCC23F0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26.36</c:v>
                </c:pt>
                <c:pt idx="2">
                  <c:v>23.79</c:v>
                </c:pt>
                <c:pt idx="3">
                  <c:v>25.66</c:v>
                </c:pt>
                <c:pt idx="4">
                  <c:v>27.46</c:v>
                </c:pt>
              </c:numCache>
            </c:numRef>
          </c:val>
          <c:smooth val="0"/>
          <c:extLst>
            <c:ext xmlns:c16="http://schemas.microsoft.com/office/drawing/2014/chart" uri="{C3380CC4-5D6E-409C-BE32-E72D297353CC}">
              <c16:uniqueId val="{00000001-BF4F-4EB2-A8C6-DFE0DCC23F0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B3B-496E-9C58-0BE35A6D43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1.43</c:v>
                </c:pt>
                <c:pt idx="2">
                  <c:v>1.22</c:v>
                </c:pt>
                <c:pt idx="3">
                  <c:v>1.61</c:v>
                </c:pt>
                <c:pt idx="4">
                  <c:v>2.08</c:v>
                </c:pt>
              </c:numCache>
            </c:numRef>
          </c:val>
          <c:smooth val="0"/>
          <c:extLst>
            <c:ext xmlns:c16="http://schemas.microsoft.com/office/drawing/2014/chart" uri="{C3380CC4-5D6E-409C-BE32-E72D297353CC}">
              <c16:uniqueId val="{00000001-AB3B-496E-9C58-0BE35A6D43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6EA-436D-A9C5-0B590008C51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7.42</c:v>
                </c:pt>
                <c:pt idx="2">
                  <c:v>4.72</c:v>
                </c:pt>
                <c:pt idx="3">
                  <c:v>4.49</c:v>
                </c:pt>
                <c:pt idx="4">
                  <c:v>5.41</c:v>
                </c:pt>
              </c:numCache>
            </c:numRef>
          </c:val>
          <c:smooth val="0"/>
          <c:extLst>
            <c:ext xmlns:c16="http://schemas.microsoft.com/office/drawing/2014/chart" uri="{C3380CC4-5D6E-409C-BE32-E72D297353CC}">
              <c16:uniqueId val="{00000001-E6EA-436D-A9C5-0B590008C51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76.34</c:v>
                </c:pt>
                <c:pt idx="2">
                  <c:v>94.43</c:v>
                </c:pt>
                <c:pt idx="3">
                  <c:v>104.08</c:v>
                </c:pt>
                <c:pt idx="4">
                  <c:v>128.19</c:v>
                </c:pt>
              </c:numCache>
            </c:numRef>
          </c:val>
          <c:extLst>
            <c:ext xmlns:c16="http://schemas.microsoft.com/office/drawing/2014/chart" uri="{C3380CC4-5D6E-409C-BE32-E72D297353CC}">
              <c16:uniqueId val="{00000000-C6E0-4AE0-94FE-03012381184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C6E0-4AE0-94FE-03012381184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652.1</c:v>
                </c:pt>
                <c:pt idx="2">
                  <c:v>609.37</c:v>
                </c:pt>
                <c:pt idx="3">
                  <c:v>561.91</c:v>
                </c:pt>
                <c:pt idx="4">
                  <c:v>355.59</c:v>
                </c:pt>
              </c:numCache>
            </c:numRef>
          </c:val>
          <c:extLst>
            <c:ext xmlns:c16="http://schemas.microsoft.com/office/drawing/2014/chart" uri="{C3380CC4-5D6E-409C-BE32-E72D297353CC}">
              <c16:uniqueId val="{00000000-A0D7-40CD-BD7B-119DF4E9E32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847.44</c:v>
                </c:pt>
                <c:pt idx="2">
                  <c:v>857.88</c:v>
                </c:pt>
                <c:pt idx="3">
                  <c:v>825.1</c:v>
                </c:pt>
                <c:pt idx="4">
                  <c:v>789.87</c:v>
                </c:pt>
              </c:numCache>
            </c:numRef>
          </c:val>
          <c:smooth val="0"/>
          <c:extLst>
            <c:ext xmlns:c16="http://schemas.microsoft.com/office/drawing/2014/chart" uri="{C3380CC4-5D6E-409C-BE32-E72D297353CC}">
              <c16:uniqueId val="{00000001-A0D7-40CD-BD7B-119DF4E9E32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68.83</c:v>
                </c:pt>
                <c:pt idx="2">
                  <c:v>75.78</c:v>
                </c:pt>
                <c:pt idx="3">
                  <c:v>100.87</c:v>
                </c:pt>
                <c:pt idx="4">
                  <c:v>109.81</c:v>
                </c:pt>
              </c:numCache>
            </c:numRef>
          </c:val>
          <c:extLst>
            <c:ext xmlns:c16="http://schemas.microsoft.com/office/drawing/2014/chart" uri="{C3380CC4-5D6E-409C-BE32-E72D297353CC}">
              <c16:uniqueId val="{00000000-6329-4297-B8A5-1E97D504FD5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94.69</c:v>
                </c:pt>
                <c:pt idx="2">
                  <c:v>94.97</c:v>
                </c:pt>
                <c:pt idx="3">
                  <c:v>97.07</c:v>
                </c:pt>
                <c:pt idx="4">
                  <c:v>98.06</c:v>
                </c:pt>
              </c:numCache>
            </c:numRef>
          </c:val>
          <c:smooth val="0"/>
          <c:extLst>
            <c:ext xmlns:c16="http://schemas.microsoft.com/office/drawing/2014/chart" uri="{C3380CC4-5D6E-409C-BE32-E72D297353CC}">
              <c16:uniqueId val="{00000001-6329-4297-B8A5-1E97D504FD5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237.13</c:v>
                </c:pt>
                <c:pt idx="2">
                  <c:v>213.79</c:v>
                </c:pt>
                <c:pt idx="3">
                  <c:v>162.41999999999999</c:v>
                </c:pt>
                <c:pt idx="4">
                  <c:v>149.68</c:v>
                </c:pt>
              </c:numCache>
            </c:numRef>
          </c:val>
          <c:extLst>
            <c:ext xmlns:c16="http://schemas.microsoft.com/office/drawing/2014/chart" uri="{C3380CC4-5D6E-409C-BE32-E72D297353CC}">
              <c16:uniqueId val="{00000000-ED99-4CE7-B54E-AD3C4D6C110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159.78</c:v>
                </c:pt>
                <c:pt idx="2">
                  <c:v>159.49</c:v>
                </c:pt>
                <c:pt idx="3">
                  <c:v>157.81</c:v>
                </c:pt>
                <c:pt idx="4">
                  <c:v>157.37</c:v>
                </c:pt>
              </c:numCache>
            </c:numRef>
          </c:val>
          <c:smooth val="0"/>
          <c:extLst>
            <c:ext xmlns:c16="http://schemas.microsoft.com/office/drawing/2014/chart" uri="{C3380CC4-5D6E-409C-BE32-E72D297353CC}">
              <c16:uniqueId val="{00000001-ED99-4CE7-B54E-AD3C4D6C110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岩沼市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43656</v>
      </c>
      <c r="AM8" s="42"/>
      <c r="AN8" s="42"/>
      <c r="AO8" s="42"/>
      <c r="AP8" s="42"/>
      <c r="AQ8" s="42"/>
      <c r="AR8" s="42"/>
      <c r="AS8" s="42"/>
      <c r="AT8" s="35">
        <f>データ!T6</f>
        <v>60.45</v>
      </c>
      <c r="AU8" s="35"/>
      <c r="AV8" s="35"/>
      <c r="AW8" s="35"/>
      <c r="AX8" s="35"/>
      <c r="AY8" s="35"/>
      <c r="AZ8" s="35"/>
      <c r="BA8" s="35"/>
      <c r="BB8" s="35">
        <f>データ!U6</f>
        <v>722.18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87.95</v>
      </c>
      <c r="J10" s="35"/>
      <c r="K10" s="35"/>
      <c r="L10" s="35"/>
      <c r="M10" s="35"/>
      <c r="N10" s="35"/>
      <c r="O10" s="35"/>
      <c r="P10" s="35">
        <f>データ!P6</f>
        <v>93.79</v>
      </c>
      <c r="Q10" s="35"/>
      <c r="R10" s="35"/>
      <c r="S10" s="35"/>
      <c r="T10" s="35"/>
      <c r="U10" s="35"/>
      <c r="V10" s="35"/>
      <c r="W10" s="35">
        <f>データ!Q6</f>
        <v>92.01</v>
      </c>
      <c r="X10" s="35"/>
      <c r="Y10" s="35"/>
      <c r="Z10" s="35"/>
      <c r="AA10" s="35"/>
      <c r="AB10" s="35"/>
      <c r="AC10" s="35"/>
      <c r="AD10" s="42">
        <f>データ!R6</f>
        <v>2948</v>
      </c>
      <c r="AE10" s="42"/>
      <c r="AF10" s="42"/>
      <c r="AG10" s="42"/>
      <c r="AH10" s="42"/>
      <c r="AI10" s="42"/>
      <c r="AJ10" s="42"/>
      <c r="AK10" s="2"/>
      <c r="AL10" s="42">
        <f>データ!V6</f>
        <v>40787</v>
      </c>
      <c r="AM10" s="42"/>
      <c r="AN10" s="42"/>
      <c r="AO10" s="42"/>
      <c r="AP10" s="42"/>
      <c r="AQ10" s="42"/>
      <c r="AR10" s="42"/>
      <c r="AS10" s="42"/>
      <c r="AT10" s="35">
        <f>データ!W6</f>
        <v>10.4</v>
      </c>
      <c r="AU10" s="35"/>
      <c r="AV10" s="35"/>
      <c r="AW10" s="35"/>
      <c r="AX10" s="35"/>
      <c r="AY10" s="35"/>
      <c r="AZ10" s="35"/>
      <c r="BA10" s="35"/>
      <c r="BB10" s="35">
        <f>データ!X6</f>
        <v>3921.83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118</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iHJVw2PEWlBvL6Fz7T/sgOF4jWiBVrawDjRhmozpdTK+M3ym+xR6CtZTf6gcehlk3dUtNQhUDp8Yj2XIDmJrlg==" saltValue="YdaOOCRe8BCmGs4/YsmU1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42111</v>
      </c>
      <c r="D6" s="19">
        <f t="shared" si="3"/>
        <v>46</v>
      </c>
      <c r="E6" s="19">
        <f t="shared" si="3"/>
        <v>17</v>
      </c>
      <c r="F6" s="19">
        <f t="shared" si="3"/>
        <v>1</v>
      </c>
      <c r="G6" s="19">
        <f t="shared" si="3"/>
        <v>0</v>
      </c>
      <c r="H6" s="19" t="str">
        <f t="shared" si="3"/>
        <v>宮城県　岩沼市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87.95</v>
      </c>
      <c r="P6" s="20">
        <f t="shared" si="3"/>
        <v>93.79</v>
      </c>
      <c r="Q6" s="20">
        <f t="shared" si="3"/>
        <v>92.01</v>
      </c>
      <c r="R6" s="20">
        <f t="shared" si="3"/>
        <v>2948</v>
      </c>
      <c r="S6" s="20">
        <f t="shared" si="3"/>
        <v>43656</v>
      </c>
      <c r="T6" s="20">
        <f t="shared" si="3"/>
        <v>60.45</v>
      </c>
      <c r="U6" s="20">
        <f t="shared" si="3"/>
        <v>722.18</v>
      </c>
      <c r="V6" s="20">
        <f t="shared" si="3"/>
        <v>40787</v>
      </c>
      <c r="W6" s="20">
        <f t="shared" si="3"/>
        <v>10.4</v>
      </c>
      <c r="X6" s="20">
        <f t="shared" si="3"/>
        <v>3921.83</v>
      </c>
      <c r="Y6" s="21" t="str">
        <f>IF(Y7="",NA(),Y7)</f>
        <v>-</v>
      </c>
      <c r="Z6" s="21">
        <f t="shared" ref="Z6:AH6" si="4">IF(Z7="",NA(),Z7)</f>
        <v>107.67</v>
      </c>
      <c r="AA6" s="21">
        <f t="shared" si="4"/>
        <v>108.8</v>
      </c>
      <c r="AB6" s="21">
        <f t="shared" si="4"/>
        <v>104.26</v>
      </c>
      <c r="AC6" s="21">
        <f t="shared" si="4"/>
        <v>110.18</v>
      </c>
      <c r="AD6" s="21" t="str">
        <f t="shared" si="4"/>
        <v>-</v>
      </c>
      <c r="AE6" s="21">
        <f t="shared" si="4"/>
        <v>106.99</v>
      </c>
      <c r="AF6" s="21">
        <f t="shared" si="4"/>
        <v>107.85</v>
      </c>
      <c r="AG6" s="21">
        <f t="shared" si="4"/>
        <v>108.04</v>
      </c>
      <c r="AH6" s="21">
        <f t="shared" si="4"/>
        <v>107.49</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7.42</v>
      </c>
      <c r="AQ6" s="21">
        <f t="shared" si="5"/>
        <v>4.72</v>
      </c>
      <c r="AR6" s="21">
        <f t="shared" si="5"/>
        <v>4.49</v>
      </c>
      <c r="AS6" s="21">
        <f t="shared" si="5"/>
        <v>5.41</v>
      </c>
      <c r="AT6" s="20" t="str">
        <f>IF(AT7="","",IF(AT7="-","【-】","【"&amp;SUBSTITUTE(TEXT(AT7,"#,##0.00"),"-","△")&amp;"】"))</f>
        <v>【3.15】</v>
      </c>
      <c r="AU6" s="21" t="str">
        <f>IF(AU7="",NA(),AU7)</f>
        <v>-</v>
      </c>
      <c r="AV6" s="21">
        <f t="shared" ref="AV6:BD6" si="6">IF(AV7="",NA(),AV7)</f>
        <v>76.34</v>
      </c>
      <c r="AW6" s="21">
        <f t="shared" si="6"/>
        <v>94.43</v>
      </c>
      <c r="AX6" s="21">
        <f t="shared" si="6"/>
        <v>104.08</v>
      </c>
      <c r="AY6" s="21">
        <f t="shared" si="6"/>
        <v>128.19</v>
      </c>
      <c r="AZ6" s="21" t="str">
        <f t="shared" si="6"/>
        <v>-</v>
      </c>
      <c r="BA6" s="21">
        <f t="shared" si="6"/>
        <v>68.180000000000007</v>
      </c>
      <c r="BB6" s="21">
        <f t="shared" si="6"/>
        <v>67.930000000000007</v>
      </c>
      <c r="BC6" s="21">
        <f t="shared" si="6"/>
        <v>68.53</v>
      </c>
      <c r="BD6" s="21">
        <f t="shared" si="6"/>
        <v>69.180000000000007</v>
      </c>
      <c r="BE6" s="20" t="str">
        <f>IF(BE7="","",IF(BE7="-","【-】","【"&amp;SUBSTITUTE(TEXT(BE7,"#,##0.00"),"-","△")&amp;"】"))</f>
        <v>【73.44】</v>
      </c>
      <c r="BF6" s="21" t="str">
        <f>IF(BF7="",NA(),BF7)</f>
        <v>-</v>
      </c>
      <c r="BG6" s="21">
        <f t="shared" ref="BG6:BO6" si="7">IF(BG7="",NA(),BG7)</f>
        <v>652.1</v>
      </c>
      <c r="BH6" s="21">
        <f t="shared" si="7"/>
        <v>609.37</v>
      </c>
      <c r="BI6" s="21">
        <f t="shared" si="7"/>
        <v>561.91</v>
      </c>
      <c r="BJ6" s="21">
        <f t="shared" si="7"/>
        <v>355.59</v>
      </c>
      <c r="BK6" s="21" t="str">
        <f t="shared" si="7"/>
        <v>-</v>
      </c>
      <c r="BL6" s="21">
        <f t="shared" si="7"/>
        <v>847.44</v>
      </c>
      <c r="BM6" s="21">
        <f t="shared" si="7"/>
        <v>857.88</v>
      </c>
      <c r="BN6" s="21">
        <f t="shared" si="7"/>
        <v>825.1</v>
      </c>
      <c r="BO6" s="21">
        <f t="shared" si="7"/>
        <v>789.87</v>
      </c>
      <c r="BP6" s="20" t="str">
        <f>IF(BP7="","",IF(BP7="-","【-】","【"&amp;SUBSTITUTE(TEXT(BP7,"#,##0.00"),"-","△")&amp;"】"))</f>
        <v>【652.82】</v>
      </c>
      <c r="BQ6" s="21" t="str">
        <f>IF(BQ7="",NA(),BQ7)</f>
        <v>-</v>
      </c>
      <c r="BR6" s="21">
        <f t="shared" ref="BR6:BZ6" si="8">IF(BR7="",NA(),BR7)</f>
        <v>68.83</v>
      </c>
      <c r="BS6" s="21">
        <f t="shared" si="8"/>
        <v>75.78</v>
      </c>
      <c r="BT6" s="21">
        <f t="shared" si="8"/>
        <v>100.87</v>
      </c>
      <c r="BU6" s="21">
        <f t="shared" si="8"/>
        <v>109.81</v>
      </c>
      <c r="BV6" s="21" t="str">
        <f t="shared" si="8"/>
        <v>-</v>
      </c>
      <c r="BW6" s="21">
        <f t="shared" si="8"/>
        <v>94.69</v>
      </c>
      <c r="BX6" s="21">
        <f t="shared" si="8"/>
        <v>94.97</v>
      </c>
      <c r="BY6" s="21">
        <f t="shared" si="8"/>
        <v>97.07</v>
      </c>
      <c r="BZ6" s="21">
        <f t="shared" si="8"/>
        <v>98.06</v>
      </c>
      <c r="CA6" s="20" t="str">
        <f>IF(CA7="","",IF(CA7="-","【-】","【"&amp;SUBSTITUTE(TEXT(CA7,"#,##0.00"),"-","△")&amp;"】"))</f>
        <v>【97.61】</v>
      </c>
      <c r="CB6" s="21" t="str">
        <f>IF(CB7="",NA(),CB7)</f>
        <v>-</v>
      </c>
      <c r="CC6" s="21">
        <f t="shared" ref="CC6:CK6" si="9">IF(CC7="",NA(),CC7)</f>
        <v>237.13</v>
      </c>
      <c r="CD6" s="21">
        <f t="shared" si="9"/>
        <v>213.79</v>
      </c>
      <c r="CE6" s="21">
        <f t="shared" si="9"/>
        <v>162.41999999999999</v>
      </c>
      <c r="CF6" s="21">
        <f t="shared" si="9"/>
        <v>149.68</v>
      </c>
      <c r="CG6" s="21" t="str">
        <f t="shared" si="9"/>
        <v>-</v>
      </c>
      <c r="CH6" s="21">
        <f t="shared" si="9"/>
        <v>159.78</v>
      </c>
      <c r="CI6" s="21">
        <f t="shared" si="9"/>
        <v>159.49</v>
      </c>
      <c r="CJ6" s="21">
        <f t="shared" si="9"/>
        <v>157.81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68.31</v>
      </c>
      <c r="CT6" s="21">
        <f t="shared" si="10"/>
        <v>65.28</v>
      </c>
      <c r="CU6" s="21">
        <f t="shared" si="10"/>
        <v>64.92</v>
      </c>
      <c r="CV6" s="21">
        <f t="shared" si="10"/>
        <v>64.14</v>
      </c>
      <c r="CW6" s="20" t="str">
        <f>IF(CW7="","",IF(CW7="-","【-】","【"&amp;SUBSTITUTE(TEXT(CW7,"#,##0.00"),"-","△")&amp;"】"))</f>
        <v>【59.10】</v>
      </c>
      <c r="CX6" s="21" t="str">
        <f>IF(CX7="",NA(),CX7)</f>
        <v>-</v>
      </c>
      <c r="CY6" s="21">
        <f t="shared" ref="CY6:DG6" si="11">IF(CY7="",NA(),CY7)</f>
        <v>95.48</v>
      </c>
      <c r="CZ6" s="21">
        <f t="shared" si="11"/>
        <v>97.15</v>
      </c>
      <c r="DA6" s="21">
        <f t="shared" si="11"/>
        <v>97.15</v>
      </c>
      <c r="DB6" s="21">
        <f t="shared" si="11"/>
        <v>97.72</v>
      </c>
      <c r="DC6" s="21" t="str">
        <f t="shared" si="11"/>
        <v>-</v>
      </c>
      <c r="DD6" s="21">
        <f t="shared" si="11"/>
        <v>92.62</v>
      </c>
      <c r="DE6" s="21">
        <f t="shared" si="11"/>
        <v>92.72</v>
      </c>
      <c r="DF6" s="21">
        <f t="shared" si="11"/>
        <v>92.88</v>
      </c>
      <c r="DG6" s="21">
        <f t="shared" si="11"/>
        <v>92.9</v>
      </c>
      <c r="DH6" s="20" t="str">
        <f>IF(DH7="","",IF(DH7="-","【-】","【"&amp;SUBSTITUTE(TEXT(DH7,"#,##0.00"),"-","△")&amp;"】"))</f>
        <v>【95.82】</v>
      </c>
      <c r="DI6" s="21" t="str">
        <f>IF(DI7="",NA(),DI7)</f>
        <v>-</v>
      </c>
      <c r="DJ6" s="21">
        <f t="shared" ref="DJ6:DR6" si="12">IF(DJ7="",NA(),DJ7)</f>
        <v>2.83</v>
      </c>
      <c r="DK6" s="21">
        <f t="shared" si="12"/>
        <v>5.91</v>
      </c>
      <c r="DL6" s="21">
        <f t="shared" si="12"/>
        <v>8.8699999999999992</v>
      </c>
      <c r="DM6" s="21">
        <f t="shared" si="12"/>
        <v>11.61</v>
      </c>
      <c r="DN6" s="21" t="str">
        <f t="shared" si="12"/>
        <v>-</v>
      </c>
      <c r="DO6" s="21">
        <f t="shared" si="12"/>
        <v>26.36</v>
      </c>
      <c r="DP6" s="21">
        <f t="shared" si="12"/>
        <v>23.79</v>
      </c>
      <c r="DQ6" s="21">
        <f t="shared" si="12"/>
        <v>25.66</v>
      </c>
      <c r="DR6" s="21">
        <f t="shared" si="12"/>
        <v>27.46</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1">
        <f t="shared" si="13"/>
        <v>1.43</v>
      </c>
      <c r="EA6" s="21">
        <f t="shared" si="13"/>
        <v>1.22</v>
      </c>
      <c r="EB6" s="21">
        <f t="shared" si="13"/>
        <v>1.61</v>
      </c>
      <c r="EC6" s="21">
        <f t="shared" si="13"/>
        <v>2.08</v>
      </c>
      <c r="ED6" s="20" t="str">
        <f>IF(ED7="","",IF(ED7="-","【-】","【"&amp;SUBSTITUTE(TEXT(ED7,"#,##0.00"),"-","△")&amp;"】"))</f>
        <v>【7.62】</v>
      </c>
      <c r="EE6" s="21" t="str">
        <f>IF(EE7="",NA(),EE7)</f>
        <v>-</v>
      </c>
      <c r="EF6" s="20">
        <f t="shared" ref="EF6:EN6" si="14">IF(EF7="",NA(),EF7)</f>
        <v>0</v>
      </c>
      <c r="EG6" s="20">
        <f t="shared" si="14"/>
        <v>0</v>
      </c>
      <c r="EH6" s="21">
        <f t="shared" si="14"/>
        <v>0.04</v>
      </c>
      <c r="EI6" s="21">
        <f t="shared" si="14"/>
        <v>0.01</v>
      </c>
      <c r="EJ6" s="21" t="str">
        <f t="shared" si="14"/>
        <v>-</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42111</v>
      </c>
      <c r="D7" s="23">
        <v>46</v>
      </c>
      <c r="E7" s="23">
        <v>17</v>
      </c>
      <c r="F7" s="23">
        <v>1</v>
      </c>
      <c r="G7" s="23">
        <v>0</v>
      </c>
      <c r="H7" s="23" t="s">
        <v>96</v>
      </c>
      <c r="I7" s="23" t="s">
        <v>97</v>
      </c>
      <c r="J7" s="23" t="s">
        <v>98</v>
      </c>
      <c r="K7" s="23" t="s">
        <v>99</v>
      </c>
      <c r="L7" s="23" t="s">
        <v>100</v>
      </c>
      <c r="M7" s="23" t="s">
        <v>101</v>
      </c>
      <c r="N7" s="24" t="s">
        <v>102</v>
      </c>
      <c r="O7" s="24">
        <v>87.95</v>
      </c>
      <c r="P7" s="24">
        <v>93.79</v>
      </c>
      <c r="Q7" s="24">
        <v>92.01</v>
      </c>
      <c r="R7" s="24">
        <v>2948</v>
      </c>
      <c r="S7" s="24">
        <v>43656</v>
      </c>
      <c r="T7" s="24">
        <v>60.45</v>
      </c>
      <c r="U7" s="24">
        <v>722.18</v>
      </c>
      <c r="V7" s="24">
        <v>40787</v>
      </c>
      <c r="W7" s="24">
        <v>10.4</v>
      </c>
      <c r="X7" s="24">
        <v>3921.83</v>
      </c>
      <c r="Y7" s="24" t="s">
        <v>102</v>
      </c>
      <c r="Z7" s="24">
        <v>107.67</v>
      </c>
      <c r="AA7" s="24">
        <v>108.8</v>
      </c>
      <c r="AB7" s="24">
        <v>104.26</v>
      </c>
      <c r="AC7" s="24">
        <v>110.18</v>
      </c>
      <c r="AD7" s="24" t="s">
        <v>102</v>
      </c>
      <c r="AE7" s="24">
        <v>106.99</v>
      </c>
      <c r="AF7" s="24">
        <v>107.85</v>
      </c>
      <c r="AG7" s="24">
        <v>108.04</v>
      </c>
      <c r="AH7" s="24">
        <v>107.49</v>
      </c>
      <c r="AI7" s="24">
        <v>106.11</v>
      </c>
      <c r="AJ7" s="24" t="s">
        <v>102</v>
      </c>
      <c r="AK7" s="24">
        <v>0</v>
      </c>
      <c r="AL7" s="24">
        <v>0</v>
      </c>
      <c r="AM7" s="24">
        <v>0</v>
      </c>
      <c r="AN7" s="24">
        <v>0</v>
      </c>
      <c r="AO7" s="24" t="s">
        <v>102</v>
      </c>
      <c r="AP7" s="24">
        <v>7.42</v>
      </c>
      <c r="AQ7" s="24">
        <v>4.72</v>
      </c>
      <c r="AR7" s="24">
        <v>4.49</v>
      </c>
      <c r="AS7" s="24">
        <v>5.41</v>
      </c>
      <c r="AT7" s="24">
        <v>3.15</v>
      </c>
      <c r="AU7" s="24" t="s">
        <v>102</v>
      </c>
      <c r="AV7" s="24">
        <v>76.34</v>
      </c>
      <c r="AW7" s="24">
        <v>94.43</v>
      </c>
      <c r="AX7" s="24">
        <v>104.08</v>
      </c>
      <c r="AY7" s="24">
        <v>128.19</v>
      </c>
      <c r="AZ7" s="24" t="s">
        <v>102</v>
      </c>
      <c r="BA7" s="24">
        <v>68.180000000000007</v>
      </c>
      <c r="BB7" s="24">
        <v>67.930000000000007</v>
      </c>
      <c r="BC7" s="24">
        <v>68.53</v>
      </c>
      <c r="BD7" s="24">
        <v>69.180000000000007</v>
      </c>
      <c r="BE7" s="24">
        <v>73.44</v>
      </c>
      <c r="BF7" s="24" t="s">
        <v>102</v>
      </c>
      <c r="BG7" s="24">
        <v>652.1</v>
      </c>
      <c r="BH7" s="24">
        <v>609.37</v>
      </c>
      <c r="BI7" s="24">
        <v>561.91</v>
      </c>
      <c r="BJ7" s="24">
        <v>355.59</v>
      </c>
      <c r="BK7" s="24" t="s">
        <v>102</v>
      </c>
      <c r="BL7" s="24">
        <v>847.44</v>
      </c>
      <c r="BM7" s="24">
        <v>857.88</v>
      </c>
      <c r="BN7" s="24">
        <v>825.1</v>
      </c>
      <c r="BO7" s="24">
        <v>789.87</v>
      </c>
      <c r="BP7" s="24">
        <v>652.82000000000005</v>
      </c>
      <c r="BQ7" s="24" t="s">
        <v>102</v>
      </c>
      <c r="BR7" s="24">
        <v>68.83</v>
      </c>
      <c r="BS7" s="24">
        <v>75.78</v>
      </c>
      <c r="BT7" s="24">
        <v>100.87</v>
      </c>
      <c r="BU7" s="24">
        <v>109.81</v>
      </c>
      <c r="BV7" s="24" t="s">
        <v>102</v>
      </c>
      <c r="BW7" s="24">
        <v>94.69</v>
      </c>
      <c r="BX7" s="24">
        <v>94.97</v>
      </c>
      <c r="BY7" s="24">
        <v>97.07</v>
      </c>
      <c r="BZ7" s="24">
        <v>98.06</v>
      </c>
      <c r="CA7" s="24">
        <v>97.61</v>
      </c>
      <c r="CB7" s="24" t="s">
        <v>102</v>
      </c>
      <c r="CC7" s="24">
        <v>237.13</v>
      </c>
      <c r="CD7" s="24">
        <v>213.79</v>
      </c>
      <c r="CE7" s="24">
        <v>162.41999999999999</v>
      </c>
      <c r="CF7" s="24">
        <v>149.68</v>
      </c>
      <c r="CG7" s="24" t="s">
        <v>102</v>
      </c>
      <c r="CH7" s="24">
        <v>159.78</v>
      </c>
      <c r="CI7" s="24">
        <v>159.49</v>
      </c>
      <c r="CJ7" s="24">
        <v>157.81</v>
      </c>
      <c r="CK7" s="24">
        <v>157.37</v>
      </c>
      <c r="CL7" s="24">
        <v>138.29</v>
      </c>
      <c r="CM7" s="24" t="s">
        <v>102</v>
      </c>
      <c r="CN7" s="24" t="s">
        <v>102</v>
      </c>
      <c r="CO7" s="24" t="s">
        <v>102</v>
      </c>
      <c r="CP7" s="24" t="s">
        <v>102</v>
      </c>
      <c r="CQ7" s="24" t="s">
        <v>102</v>
      </c>
      <c r="CR7" s="24" t="s">
        <v>102</v>
      </c>
      <c r="CS7" s="24">
        <v>68.31</v>
      </c>
      <c r="CT7" s="24">
        <v>65.28</v>
      </c>
      <c r="CU7" s="24">
        <v>64.92</v>
      </c>
      <c r="CV7" s="24">
        <v>64.14</v>
      </c>
      <c r="CW7" s="24">
        <v>59.1</v>
      </c>
      <c r="CX7" s="24" t="s">
        <v>102</v>
      </c>
      <c r="CY7" s="24">
        <v>95.48</v>
      </c>
      <c r="CZ7" s="24">
        <v>97.15</v>
      </c>
      <c r="DA7" s="24">
        <v>97.15</v>
      </c>
      <c r="DB7" s="24">
        <v>97.72</v>
      </c>
      <c r="DC7" s="24" t="s">
        <v>102</v>
      </c>
      <c r="DD7" s="24">
        <v>92.62</v>
      </c>
      <c r="DE7" s="24">
        <v>92.72</v>
      </c>
      <c r="DF7" s="24">
        <v>92.88</v>
      </c>
      <c r="DG7" s="24">
        <v>92.9</v>
      </c>
      <c r="DH7" s="24">
        <v>95.82</v>
      </c>
      <c r="DI7" s="24" t="s">
        <v>102</v>
      </c>
      <c r="DJ7" s="24">
        <v>2.83</v>
      </c>
      <c r="DK7" s="24">
        <v>5.91</v>
      </c>
      <c r="DL7" s="24">
        <v>8.8699999999999992</v>
      </c>
      <c r="DM7" s="24">
        <v>11.61</v>
      </c>
      <c r="DN7" s="24" t="s">
        <v>102</v>
      </c>
      <c r="DO7" s="24">
        <v>26.36</v>
      </c>
      <c r="DP7" s="24">
        <v>23.79</v>
      </c>
      <c r="DQ7" s="24">
        <v>25.66</v>
      </c>
      <c r="DR7" s="24">
        <v>27.46</v>
      </c>
      <c r="DS7" s="24">
        <v>39.74</v>
      </c>
      <c r="DT7" s="24" t="s">
        <v>102</v>
      </c>
      <c r="DU7" s="24">
        <v>0</v>
      </c>
      <c r="DV7" s="24">
        <v>0</v>
      </c>
      <c r="DW7" s="24">
        <v>0</v>
      </c>
      <c r="DX7" s="24">
        <v>0</v>
      </c>
      <c r="DY7" s="24" t="s">
        <v>102</v>
      </c>
      <c r="DZ7" s="24">
        <v>1.43</v>
      </c>
      <c r="EA7" s="24">
        <v>1.22</v>
      </c>
      <c r="EB7" s="24">
        <v>1.61</v>
      </c>
      <c r="EC7" s="24">
        <v>2.08</v>
      </c>
      <c r="ED7" s="24">
        <v>7.62</v>
      </c>
      <c r="EE7" s="24" t="s">
        <v>102</v>
      </c>
      <c r="EF7" s="24">
        <v>0</v>
      </c>
      <c r="EG7" s="24">
        <v>0</v>
      </c>
      <c r="EH7" s="24">
        <v>0.04</v>
      </c>
      <c r="EI7" s="24">
        <v>0.01</v>
      </c>
      <c r="EJ7" s="24" t="s">
        <v>102</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2024-02-09T08:03:01Z</cp:lastPrinted>
  <dcterms:created xsi:type="dcterms:W3CDTF">2023-12-12T00:42:43Z</dcterms:created>
  <dcterms:modified xsi:type="dcterms:W3CDTF">2024-03-13T23:52:11Z</dcterms:modified>
  <cp:category/>
</cp:coreProperties>
</file>