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09_岩沼市★☆\"/>
    </mc:Choice>
  </mc:AlternateContent>
  <xr:revisionPtr revIDLastSave="0" documentId="13_ncr:1_{0214F14F-376F-4E9C-8945-39F0C4320717}" xr6:coauthVersionLast="47" xr6:coauthVersionMax="47" xr10:uidLastSave="{00000000-0000-0000-0000-000000000000}"/>
  <workbookProtection workbookAlgorithmName="SHA-512" workbookHashValue="7tHXqL/WESig2usDnVgidHzXfNw6xXLF4ekwuwsTit0x72ZvO84dvH1f2wm7VeufeLqgruzlI96kfxOm8vyUCg==" workbookSaltValue="A4B6gS2t/oC3Rv832igssQ==" workbookSpinCount="100000" lockStructure="1"/>
  <bookViews>
    <workbookView xWindow="20370" yWindow="-47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AD8"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<sst xmlns="http://schemas.openxmlformats.org/spreadsheetml/2006/main" count="236" uniqueCount="115">
  <si>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</si>
  <si>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</si>
  <si>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</si>
  <si>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</si>
  <si>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</si>
  <si>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</si>
  <si>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</si>
  <si>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</si>
  <si>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</si>
  <si>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</si>
  <si>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</si>
  <si>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</si>
  <si>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</si>
  <si>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</si>
  <si>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</si>
  <si>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</si>
  <si>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</si>
  <si>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</si>
  <si>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</si>
  <si>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</si>
  <si>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</si>
  <si>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</si>
  <si>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</si>
  <si>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</si>
  <si>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</si>
  <si>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</si>
  <si>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</si>
  <si>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</si>
  <si>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</si>
  <si>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</si>
  <si>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</si>
  <si>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</si>
  <si>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</si>
  <si>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</si>
  <si>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</si>
  <si>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</si>
  <si>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</si>
  <si>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</si>
  <si>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</si>
  <si>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</si>
  <si>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</si>
  <si>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</si>
  <si>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</si>
  <si>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</si>
  <si>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</si>
  <si>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</si>
  <si>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</si>
  <si>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</si>
  <si>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</si>
  <si>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</si>
  <si>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</si>
  <si>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</si>
  <si>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</si>
  <si>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</si>
  <si>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</si>
  <si>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</si>
  <si>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</si>
  <si>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</si>
  <si>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</si>
  <si>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</si>
  <si>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</si>
  <si>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</si>
  <si>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</si>
  <si>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</si>
  <si>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</si>
  <si>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</si>
  <si>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</si>
  <si>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</si>
  <si>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</si>
  <si>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</si>
  <si>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</si>
  <si>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</si>
  <si>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</si>
  <si>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</si>
  <si>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</si>
  <si>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</si>
  <si>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</si>
  <si>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</si>
  <si>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</si>
  <si>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</si>
  <si>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</si>
  <si>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</si>
  <si>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</si>
  <si>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</si>
  <si>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</si>
  <si>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</si>
  <si>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</si>
  <si>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</si>
  <si>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</si>
  <si>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</si>
  <si>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</si>
  <si>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</si>
  <si>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</si>
  <si>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</si>
  <si>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</si>
  <si>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岩沼市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</si>
  <si>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</si>
  <si>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</si>
  <si>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</si>
  <si>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</si>
  <si>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</si>
  <si>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</si>
  <si>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</si>
  <si>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</si>
  <si>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</si>
  <si>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</si>
  <si>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</si>
  <si>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</si>
  <si>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</si>
  <si>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</si>
  <si>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</si>
  <si>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</si>
  <si>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公共下水道事業については、昭和47年より建設に着手、昭和60年1月1日から供用開始し35年以上が経過している状況であるが、法定耐用年数に達した管渠はなく、必要に応じて改良を行っている。
　今後は当初に建設した管渠等の改築更新によるコストが増大することが見込まれることや人口減少社会の到来による使用料収入の減額が想定される状況で、下水道施設全体を俯瞰して将来にわたる改築需要を勘案しつつ、維持管理・改築・修繕の一体的な最適化を図るストックマネジメント計画に基づき、引き続き計画的に管渠等の改築更新を行っていく。</t>
    <rPh sb="46" eb="48">
      <t>イジョウ</t>
    </rPh>
    <rPh sb="62" eb="64">
      <t>ホウテイ</t>
    </rPh>
    <rPh sb="64" eb="66">
      <t>タイヨウ</t>
    </rPh>
    <rPh sb="66" eb="68">
      <t>ネンスウ</t>
    </rPh>
    <rPh sb="69" eb="70">
      <t>タッ</t>
    </rPh>
    <rPh sb="72" eb="74">
      <t>カンキョ</t>
    </rPh>
    <rPh sb="78" eb="80">
      <t>ヒツヨウ</t>
    </rPh>
    <rPh sb="81" eb="82">
      <t>オウ</t>
    </rPh>
    <rPh sb="84" eb="86">
      <t>カイリョウ</t>
    </rPh>
    <rPh sb="87" eb="88">
      <t>オコナ</t>
    </rPh>
    <rPh sb="95" eb="97">
      <t>コンゴ</t>
    </rPh>
    <rPh sb="228" eb="229">
      <t>モト</t>
    </rPh>
    <rPh sb="232" eb="233">
      <t>ヒ</t>
    </rPh>
    <rPh sb="234" eb="235">
      <t>ツヅ</t>
    </rPh>
    <rPh sb="236" eb="239">
      <t>ケイカクテキ</t>
    </rPh>
    <rPh sb="240" eb="242">
      <t>カンキョ</t>
    </rPh>
    <rPh sb="242" eb="243">
      <t>トウ</t>
    </rPh>
    <rPh sb="244" eb="246">
      <t>カイチク</t>
    </rPh>
    <rPh sb="246" eb="248">
      <t>コウシン</t>
    </rPh>
    <rPh sb="249" eb="250">
      <t>オコナ</t>
    </rPh>
    <phoneticPr fontId="4"/>
  </si>
  <si>
    <t>【①経常収支比率】
　収支が黒字であることを示す100％を上回っているが、一般会計からの繰入金への依存傾向があるため、更なる使用料収入の確保と維持管理費の削減に努める。
【②累積欠損金比率】
　累積欠損金は発生していないが、一般会計からの繰入金により利益を維持している状況である。引き続き、一般会計からの繰入金の適正化に努める。
【③流動比率】
　収益の向上及び企業債償還が進んだことにより前年度から30.08ポイント増加した。100％を上回っており、支払能力に関し特段の問題は生じていない。
【④企業債残高対事業規模比率】
　類似団体の中では処理区域内人口密度が比較的高いことや資本費平準化債の借入がないことなどから、ここ数年は同様類似団体平均よりかなり低い水準となっている。現在、敷設している雨水管渠や将来的に管渠等の老朽化による改修・布設替により企業債借入の増加が見込まれることから、計画的な企業債の発行に努める。
【⑤経費回収率】
　物価高騰の影響を受け、流域下水道維持管理負担金等の汚水処理費が増加し、経費回収率が前年度より23.19ポイント減少した。適正な使用料収入の確保及び汚水処理費の削減に努める。
【⑥汚水処理原価】
　物価高騰の影響を受け、流域下水道維持管理負担金等の汚水処理費が増加し、汚水処理原価が前年度より57.66ポイント増加した。投資の効率化や維持管理費の削減に努める。
【⑦施設利用率】
流域下水道に接続していることから、指標はない。
【⑧水洗化率】
　類似団体平均値を上回る水準で推移している。今後も更なる接続促進に努める。</t>
    <rPh sb="29" eb="31">
      <t>ウワマワ</t>
    </rPh>
    <rPh sb="97" eb="99">
      <t>ルイセキ</t>
    </rPh>
    <rPh sb="99" eb="101">
      <t>ケッソン</t>
    </rPh>
    <rPh sb="101" eb="102">
      <t>キン</t>
    </rPh>
    <rPh sb="103" eb="105">
      <t>ハッセイ</t>
    </rPh>
    <rPh sb="112" eb="114">
      <t>イッパン</t>
    </rPh>
    <rPh sb="114" eb="116">
      <t>カイケイ</t>
    </rPh>
    <rPh sb="119" eb="121">
      <t>クリイレ</t>
    </rPh>
    <rPh sb="121" eb="122">
      <t>キン</t>
    </rPh>
    <rPh sb="125" eb="127">
      <t>リエキ</t>
    </rPh>
    <rPh sb="128" eb="130">
      <t>イジ</t>
    </rPh>
    <rPh sb="134" eb="136">
      <t>ジョウキョウ</t>
    </rPh>
    <rPh sb="140" eb="141">
      <t>ヒ</t>
    </rPh>
    <rPh sb="142" eb="143">
      <t>ツヅ</t>
    </rPh>
    <rPh sb="160" eb="161">
      <t>ツト</t>
    </rPh>
    <rPh sb="174" eb="176">
      <t>シュウエキ</t>
    </rPh>
    <rPh sb="177" eb="179">
      <t>コウジョウ</t>
    </rPh>
    <rPh sb="179" eb="180">
      <t>オヨ</t>
    </rPh>
    <rPh sb="181" eb="183">
      <t>キギョウ</t>
    </rPh>
    <rPh sb="183" eb="184">
      <t>サイ</t>
    </rPh>
    <rPh sb="184" eb="186">
      <t>ショウカン</t>
    </rPh>
    <rPh sb="187" eb="188">
      <t>スス</t>
    </rPh>
    <rPh sb="195" eb="198">
      <t>ゼンネンド</t>
    </rPh>
    <rPh sb="209" eb="211">
      <t>ゾウカ</t>
    </rPh>
    <rPh sb="219" eb="220">
      <t>ウワ</t>
    </rPh>
    <rPh sb="298" eb="300">
      <t>カリイレ</t>
    </rPh>
    <rPh sb="312" eb="314">
      <t>スウネン</t>
    </rPh>
    <rPh sb="315" eb="317">
      <t>ドウヨウ</t>
    </rPh>
    <rPh sb="339" eb="341">
      <t>ゲンザイ</t>
    </rPh>
    <rPh sb="342" eb="344">
      <t>フセツ</t>
    </rPh>
    <rPh sb="399" eb="401">
      <t>キギョウ</t>
    </rPh>
    <rPh sb="401" eb="402">
      <t>サイ</t>
    </rPh>
    <rPh sb="403" eb="405">
      <t>ハッコウ</t>
    </rPh>
    <rPh sb="406" eb="407">
      <t>ツト</t>
    </rPh>
    <rPh sb="421" eb="425">
      <t>ブッカコウトウ</t>
    </rPh>
    <rPh sb="426" eb="428">
      <t>エイキョウ</t>
    </rPh>
    <rPh sb="429" eb="430">
      <t>ウ</t>
    </rPh>
    <rPh sb="432" eb="437">
      <t>リュウイキゲスイドウ</t>
    </rPh>
    <rPh sb="437" eb="444">
      <t>イジカンリフタンキン</t>
    </rPh>
    <rPh sb="444" eb="445">
      <t>トウ</t>
    </rPh>
    <rPh sb="446" eb="451">
      <t>オスイショリヒ</t>
    </rPh>
    <rPh sb="452" eb="454">
      <t>ゾウカ</t>
    </rPh>
    <rPh sb="456" eb="461">
      <t>ケイヒカイシュウリツ</t>
    </rPh>
    <rPh sb="462" eb="465">
      <t>ゼンネンド</t>
    </rPh>
    <rPh sb="476" eb="478">
      <t>ゲンショウ</t>
    </rPh>
    <rPh sb="503" eb="504">
      <t>ツト</t>
    </rPh>
    <rPh sb="554" eb="560">
      <t>オスイショリゲンカ</t>
    </rPh>
    <rPh sb="575" eb="577">
      <t>ゾウカ</t>
    </rPh>
    <rPh sb="596" eb="597">
      <t>ツトスイジュンスイイ</t>
    </rPh>
    <phoneticPr fontId="4"/>
  </si>
  <si>
    <t>　前年度に比べ、経営改善の傾向が見えているが、公債費の1/2を一般会計からの繰入金に依存しなければならない状況が今後も続くと見込まれる。
　また、令和8年度からの農業集落排水事業との統合により費用の増加が見込まれることから、ストックマネジメント計画及び経営戦略に基づいた長期的な建設計画と財政計画のもとで事業を推進し、さらなる経営改善に努めることが必要である。</t>
    <rPh sb="1" eb="4">
      <t>ゼンネンド</t>
    </rPh>
    <rPh sb="5" eb="6">
      <t>クラ</t>
    </rPh>
    <rPh sb="8" eb="10">
      <t>ケイエイ</t>
    </rPh>
    <rPh sb="10" eb="12">
      <t>カイゼン</t>
    </rPh>
    <rPh sb="13" eb="15">
      <t>ケイコウ</t>
    </rPh>
    <rPh sb="16" eb="17">
      <t>ミ</t>
    </rPh>
    <rPh sb="73" eb="75">
      <t>レイワ</t>
    </rPh>
    <rPh sb="76" eb="78">
      <t>ネンド</t>
    </rPh>
    <rPh sb="81" eb="83">
      <t>ノウギョウ</t>
    </rPh>
    <rPh sb="83" eb="87">
      <t>シュウラクハイスイ</t>
    </rPh>
    <rPh sb="87" eb="89">
      <t>ジギョウ</t>
    </rPh>
    <rPh sb="91" eb="93">
      <t>トウゴウ</t>
    </rPh>
    <rPh sb="96" eb="98">
      <t>ヒヨウ</t>
    </rPh>
    <rPh sb="99" eb="101">
      <t>ゾウカ</t>
    </rPh>
    <rPh sb="102" eb="104">
      <t>ミコ</t>
    </rPh>
    <rPh sb="131" eb="13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</si>
</sst>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0.04</c:v>
                </c:pt>
                <c:pt idx="2">
                  <c:v>0.01</c:v>
                </c:pt>
                <c:pt idx="3">
                  <c:v>0.05</c:v>
                </c:pt>
                <c:pt idx="4" formatCode="#,##0.00;&quot;△&quot;#,##0.00">
                  <c:v>0</c:v>
                </c:pt>
              </c:numCache>
            </c:numRef>
          </c:val>
          <c:extLst>
            <c:ext xmlns:c16="http://schemas.microsoft.com/office/drawing/2014/chart" uri="{C3380CC4-5D6E-409C-BE32-E72D297353CC}">
              <c16:uniqueId val="{00000000-63E0-42D6-A979-E62A21E0F2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3E0-42D6-A979-E62A21E0F2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5C-4FCC-BBB5-9F237166AB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C5C-4FCC-BBB5-9F237166AB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97.15</c:v>
                </c:pt>
                <c:pt idx="1">
                  <c:v>97.15</c:v>
                </c:pt>
                <c:pt idx="2">
                  <c:v>97.72</c:v>
                </c:pt>
                <c:pt idx="3">
                  <c:v>98.05</c:v>
                </c:pt>
                <c:pt idx="4">
                  <c:v>97.89</c:v>
                </c:pt>
              </c:numCache>
            </c:numRef>
          </c:val>
          <c:extLst>
            <c:ext xmlns:c16="http://schemas.microsoft.com/office/drawing/2014/chart" uri="{C3380CC4-5D6E-409C-BE32-E72D297353CC}">
              <c16:uniqueId val="{00000000-87CD-4AAA-A6B1-A94073635B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7CD-4AAA-A6B1-A94073635B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108.8</c:v>
                </c:pt>
                <c:pt idx="1">
                  <c:v>104.26</c:v>
                </c:pt>
                <c:pt idx="2">
                  <c:v>110.18</c:v>
                </c:pt>
                <c:pt idx="3">
                  <c:v>111.32</c:v>
                </c:pt>
                <c:pt idx="4">
                  <c:v>110.25</c:v>
                </c:pt>
              </c:numCache>
            </c:numRef>
          </c:val>
          <c:extLst>
            <c:ext xmlns:c16="http://schemas.microsoft.com/office/drawing/2014/chart" uri="{C3380CC4-5D6E-409C-BE32-E72D297353CC}">
              <c16:uniqueId val="{00000000-5395-4385-848D-DEF9F5227B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395-4385-848D-DEF9F5227B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5.91</c:v>
                </c:pt>
                <c:pt idx="1">
                  <c:v>8.8699999999999992</c:v>
                </c:pt>
                <c:pt idx="2">
                  <c:v>11.61</c:v>
                </c:pt>
                <c:pt idx="3">
                  <c:v>14.39</c:v>
                </c:pt>
                <c:pt idx="4">
                  <c:v>17.05</c:v>
                </c:pt>
              </c:numCache>
            </c:numRef>
          </c:val>
          <c:extLst>
            <c:ext xmlns:c16="http://schemas.microsoft.com/office/drawing/2014/chart" uri="{C3380CC4-5D6E-409C-BE32-E72D297353CC}">
              <c16:uniqueId val="{00000000-399F-425C-8615-4914040452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99F-425C-8615-4914040452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20-485F-8C12-A104C88C98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F20-485F-8C12-A104C88C98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B-4DA6-A212-EEB7F6A6C7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FDB-4DA6-A212-EEB7F6A6C7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94.43</c:v>
                </c:pt>
                <c:pt idx="1">
                  <c:v>104.08</c:v>
                </c:pt>
                <c:pt idx="2">
                  <c:v>128.19</c:v>
                </c:pt>
                <c:pt idx="3">
                  <c:v>178.05</c:v>
                </c:pt>
                <c:pt idx="4">
                  <c:v>208.13</c:v>
                </c:pt>
              </c:numCache>
            </c:numRef>
          </c:val>
          <c:extLst>
            <c:ext xmlns:c16="http://schemas.microsoft.com/office/drawing/2014/chart" uri="{C3380CC4-5D6E-409C-BE32-E72D297353CC}">
              <c16:uniqueId val="{00000000-D1C2-4ED8-BB61-8D0D733AC5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D1C2-4ED8-BB61-8D0D733AC5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609.37</c:v>
                </c:pt>
                <c:pt idx="1">
                  <c:v>561.91</c:v>
                </c:pt>
                <c:pt idx="2">
                  <c:v>355.59</c:v>
                </c:pt>
                <c:pt idx="3">
                  <c:v>354.98</c:v>
                </c:pt>
                <c:pt idx="4">
                  <c:v>359.45</c:v>
                </c:pt>
              </c:numCache>
            </c:numRef>
          </c:val>
          <c:extLst>
            <c:ext xmlns:c16="http://schemas.microsoft.com/office/drawing/2014/chart" uri="{C3380CC4-5D6E-409C-BE32-E72D297353CC}">
              <c16:uniqueId val="{00000000-BDC0-4C8A-A811-98F4C26ADD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DC0-4C8A-A811-98F4C26ADD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75.78</c:v>
                </c:pt>
                <c:pt idx="1">
                  <c:v>100.87</c:v>
                </c:pt>
                <c:pt idx="2">
                  <c:v>109.81</c:v>
                </c:pt>
                <c:pt idx="3">
                  <c:v>95.24</c:v>
                </c:pt>
                <c:pt idx="4">
                  <c:v>72.05</c:v>
                </c:pt>
              </c:numCache>
            </c:numRef>
          </c:val>
          <c:extLst>
            <c:ext xmlns:c16="http://schemas.microsoft.com/office/drawing/2014/chart" uri="{C3380CC4-5D6E-409C-BE32-E72D297353CC}">
              <c16:uniqueId val="{00000000-0107-4F86-8968-CA48B2C0DD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107-4F86-8968-CA48B2C0DD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213.79</c:v>
                </c:pt>
                <c:pt idx="1">
                  <c:v>162.41999999999999</c:v>
                </c:pt>
                <c:pt idx="2">
                  <c:v>149.68</c:v>
                </c:pt>
                <c:pt idx="3">
                  <c:v>173.81</c:v>
                </c:pt>
                <c:pt idx="4">
                  <c:v>231.47</c:v>
                </c:pt>
              </c:numCache>
            </c:numRef>
          </c:val>
          <c:extLst>
            <c:ext xmlns:c16="http://schemas.microsoft.com/office/drawing/2014/chart" uri="{C3380CC4-5D6E-409C-BE32-E72D297353CC}">
              <c16:uniqueId val="{00000000-893C-4BBA-8F57-FBC2CD5864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93C-4BBA-8F57-FBC2CD5864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岩沼市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43137</v>
      </c>
      <c r="AM8" s="41"/>
      <c r="AN8" s="41"/>
      <c r="AO8" s="41"/>
      <c r="AP8" s="41"/>
      <c r="AQ8" s="41"/>
      <c r="AR8" s="41"/>
      <c r="AS8" s="41"/>
      <c r="AT8" s="34">
        <f>データ!T6</f>
        <v>60.45</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87.26</v>
      </c>
      <c r="J10" s="34"/>
      <c r="K10" s="34"/>
      <c r="L10" s="34"/>
      <c r="M10" s="34"/>
      <c r="N10" s="34"/>
      <c r="O10" s="34"/>
      <c r="P10" s="34">
        <f>データ!P6</f>
        <v>94</v>
      </c>
      <c r="Q10" s="34"/>
      <c r="R10" s="34"/>
      <c r="S10" s="34"/>
      <c r="T10" s="34"/>
      <c r="U10" s="34"/>
      <c r="V10" s="34"/>
      <c r="W10" s="34">
        <f>データ!Q6</f>
        <v>89.97</v>
      </c>
      <c r="X10" s="34"/>
      <c r="Y10" s="34"/>
      <c r="Z10" s="34"/>
      <c r="AA10" s="34"/>
      <c r="AB10" s="34"/>
      <c r="AC10" s="34"/>
      <c r="AD10" s="41">
        <f>データ!R6</f>
        <v>2948</v>
      </c>
      <c r="AE10" s="41"/>
      <c r="AF10" s="41"/>
      <c r="AG10" s="41"/>
      <c r="AH10" s="41"/>
      <c r="AI10" s="41"/>
      <c r="AJ10" s="41"/>
      <c r="AK10" s="2"/>
      <c r="AL10" s="41">
        <f>データ!V6</f>
        <v>40384</v>
      </c>
      <c r="AM10" s="41"/>
      <c r="AN10" s="41"/>
      <c r="AO10" s="41"/>
      <c r="AP10" s="41"/>
      <c r="AQ10" s="41"/>
      <c r="AR10" s="41"/>
      <c r="AS10" s="41"/>
      <c r="AT10" s="34">
        <f>データ!W6</f>
        <v>10.46</v>
      </c>
      <c r="AU10" s="34"/>
      <c r="AV10" s="34"/>
      <c r="AW10" s="34"/>
      <c r="AX10" s="34"/>
      <c r="AY10" s="34"/>
      <c r="AZ10" s="34"/>
      <c r="BA10" s="34"/>
      <c r="BB10" s="34">
        <f>データ!X6</f>
        <v>3860.8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z7QKow5gNguT6NRTh/dMT1dQdP2JaWHaJ7yzfnVTUxMBHIj0bh0pWnHMf2UNxy9Be9mWGvUpA9ScIZmvhVHuw==" saltValue="Y520cjDNu8NBCddBI98W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42111</v>
      </c>
      <c r="D6" s="19">
        <f t="shared" si="3"/>
        <v>46</v>
      </c>
      <c r="E6" s="19">
        <f t="shared" si="3"/>
        <v>17</v>
      </c>
      <c r="F6" s="19">
        <f t="shared" si="3"/>
        <v>1</v>
      </c>
      <c r="G6" s="19">
        <f t="shared" si="3"/>
        <v>0</v>
      </c>
      <c r="H6" s="19" t="str">
        <f t="shared" si="3"/>
        <v>宮城県　岩沼市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87.26</v>
      </c>
      <c r="P6" s="20">
        <f t="shared" si="3"/>
        <v>94</v>
      </c>
      <c r="Q6" s="20">
        <f t="shared" si="3"/>
        <v>89.97</v>
      </c>
      <c r="R6" s="20">
        <f t="shared" si="3"/>
        <v>2948</v>
      </c>
      <c r="S6" s="20">
        <f t="shared" si="3"/>
        <v>43137</v>
      </c>
      <c r="T6" s="20">
        <f t="shared" si="3"/>
        <v>60.45</v>
      </c>
      <c r="U6" s="20">
        <f t="shared" si="3"/>
        <v>713.6</v>
      </c>
      <c r="V6" s="20">
        <f t="shared" si="3"/>
        <v>40384</v>
      </c>
      <c r="W6" s="20">
        <f t="shared" si="3"/>
        <v>10.46</v>
      </c>
      <c r="X6" s="20">
        <f t="shared" si="3"/>
        <v>3860.8</v>
      </c>
      <c r="Y6" s="21">
        <f>IF(Y7="",NA(),Y7)</f>
        <v>108.8</v>
      </c>
      <c r="Z6" s="21">
        <f t="shared" ref="Z6:AH6" si="4">IF(Z7="",NA(),Z7)</f>
        <v>104.26</v>
      </c>
      <c r="AA6" s="21">
        <f t="shared" si="4"/>
        <v>110.18</v>
      </c>
      <c r="AB6" s="21">
        <f t="shared" si="4"/>
        <v>111.32</v>
      </c>
      <c r="AC6" s="21">
        <f t="shared" si="4"/>
        <v>110.25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94.43</v>
      </c>
      <c r="AV6" s="21">
        <f t="shared" ref="AV6:BD6" si="6">IF(AV7="",NA(),AV7)</f>
        <v>104.08</v>
      </c>
      <c r="AW6" s="21">
        <f t="shared" si="6"/>
        <v>128.19</v>
      </c>
      <c r="AX6" s="21">
        <f t="shared" si="6"/>
        <v>178.05</v>
      </c>
      <c r="AY6" s="21">
        <f t="shared" si="6"/>
        <v>208.13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609.37</v>
      </c>
      <c r="BG6" s="21">
        <f t="shared" ref="BG6:BO6" si="7">IF(BG7="",NA(),BG7)</f>
        <v>561.91</v>
      </c>
      <c r="BH6" s="21">
        <f t="shared" si="7"/>
        <v>355.59</v>
      </c>
      <c r="BI6" s="21">
        <f t="shared" si="7"/>
        <v>354.98</v>
      </c>
      <c r="BJ6" s="21">
        <f t="shared" si="7"/>
        <v>359.45</v>
      </c>
      <c r="BK6" s="21">
        <f t="shared" si="7"/>
        <v>857.88</v>
      </c>
      <c r="BL6" s="21">
        <f t="shared" si="7"/>
        <v>825.1</v>
      </c>
      <c r="BM6" s="21">
        <f t="shared" si="7"/>
        <v>789.87</v>
      </c>
      <c r="BN6" s="21">
        <f t="shared" si="7"/>
        <v>749.43</v>
      </c>
      <c r="BO6" s="21">
        <f t="shared" si="7"/>
        <v>698.04</v>
      </c>
      <c r="BP6" s="20" t="str">
        <f>IF(BP7="","",IF(BP7="-","【-】","【"&amp;SUBSTITUTE(TEXT(BP7,"#,##0.00"),"-","△")&amp;"】"))</f>
        <v>【602.56】</v>
      </c>
      <c r="BQ6" s="21">
        <f>IF(BQ7="",NA(),BQ7)</f>
        <v>75.78</v>
      </c>
      <c r="BR6" s="21">
        <f t="shared" ref="BR6:BZ6" si="8">IF(BR7="",NA(),BR7)</f>
        <v>100.87</v>
      </c>
      <c r="BS6" s="21">
        <f t="shared" si="8"/>
        <v>109.81</v>
      </c>
      <c r="BT6" s="21">
        <f t="shared" si="8"/>
        <v>95.24</v>
      </c>
      <c r="BU6" s="21">
        <f t="shared" si="8"/>
        <v>72.05</v>
      </c>
      <c r="BV6" s="21">
        <f t="shared" si="8"/>
        <v>94.97</v>
      </c>
      <c r="BW6" s="21">
        <f t="shared" si="8"/>
        <v>97.07</v>
      </c>
      <c r="BX6" s="21">
        <f t="shared" si="8"/>
        <v>98.06</v>
      </c>
      <c r="BY6" s="21">
        <f t="shared" si="8"/>
        <v>98.46</v>
      </c>
      <c r="BZ6" s="21">
        <f t="shared" si="8"/>
        <v>97.98</v>
      </c>
      <c r="CA6" s="20" t="str">
        <f>IF(CA7="","",IF(CA7="-","【-】","【"&amp;SUBSTITUTE(TEXT(CA7,"#,##0.00"),"-","△")&amp;"】"))</f>
        <v>【97.94】</v>
      </c>
      <c r="CB6" s="21">
        <f>IF(CB7="",NA(),CB7)</f>
        <v>213.79</v>
      </c>
      <c r="CC6" s="21">
        <f t="shared" ref="CC6:CK6" si="9">IF(CC7="",NA(),CC7)</f>
        <v>162.41999999999999</v>
      </c>
      <c r="CD6" s="21">
        <f t="shared" si="9"/>
        <v>149.68</v>
      </c>
      <c r="CE6" s="21">
        <f t="shared" si="9"/>
        <v>173.81</v>
      </c>
      <c r="CF6" s="21">
        <f t="shared" si="9"/>
        <v>231.47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97.15</v>
      </c>
      <c r="CY6" s="21">
        <f t="shared" ref="CY6:DG6" si="11">IF(CY7="",NA(),CY7)</f>
        <v>97.15</v>
      </c>
      <c r="CZ6" s="21">
        <f t="shared" si="11"/>
        <v>97.72</v>
      </c>
      <c r="DA6" s="21">
        <f t="shared" si="11"/>
        <v>98.05</v>
      </c>
      <c r="DB6" s="21">
        <f t="shared" si="11"/>
        <v>97.89</v>
      </c>
      <c r="DC6" s="21">
        <f t="shared" si="11"/>
        <v>92.72</v>
      </c>
      <c r="DD6" s="21">
        <f t="shared" si="11"/>
        <v>92.88</v>
      </c>
      <c r="DE6" s="21">
        <f t="shared" si="11"/>
        <v>92.9</v>
      </c>
      <c r="DF6" s="21">
        <f t="shared" si="11"/>
        <v>92.89</v>
      </c>
      <c r="DG6" s="21">
        <f t="shared" si="11"/>
        <v>93.08</v>
      </c>
      <c r="DH6" s="20" t="str">
        <f>IF(DH7="","",IF(DH7="-","【-】","【"&amp;SUBSTITUTE(TEXT(DH7,"#,##0.00"),"-","△")&amp;"】"))</f>
        <v>【96.00】</v>
      </c>
      <c r="DI6" s="21">
        <f>IF(DI7="",NA(),DI7)</f>
        <v>5.91</v>
      </c>
      <c r="DJ6" s="21">
        <f t="shared" ref="DJ6:DR6" si="12">IF(DJ7="",NA(),DJ7)</f>
        <v>8.8699999999999992</v>
      </c>
      <c r="DK6" s="21">
        <f t="shared" si="12"/>
        <v>11.61</v>
      </c>
      <c r="DL6" s="21">
        <f t="shared" si="12"/>
        <v>14.39</v>
      </c>
      <c r="DM6" s="21">
        <f t="shared" si="12"/>
        <v>17.05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0.04</v>
      </c>
      <c r="EG6" s="21">
        <f t="shared" si="14"/>
        <v>0.01</v>
      </c>
      <c r="EH6" s="21">
        <f t="shared" si="14"/>
        <v>0.05</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42111</v>
      </c>
      <c r="D7" s="23">
        <v>46</v>
      </c>
      <c r="E7" s="23">
        <v>17</v>
      </c>
      <c r="F7" s="23">
        <v>1</v>
      </c>
      <c r="G7" s="23">
        <v>0</v>
      </c>
      <c r="H7" s="23" t="s">
        <v>95</v>
      </c>
      <c r="I7" s="23" t="s">
        <v>96</v>
      </c>
      <c r="J7" s="23" t="s">
        <v>97</v>
      </c>
      <c r="K7" s="23" t="s">
        <v>98</v>
      </c>
      <c r="L7" s="23" t="s">
        <v>99</v>
      </c>
      <c r="M7" s="23" t="s">
        <v>100</v>
      </c>
      <c r="N7" s="24" t="s">
        <v>101</v>
      </c>
      <c r="O7" s="24">
        <v>87.26</v>
      </c>
      <c r="P7" s="24">
        <v>94</v>
      </c>
      <c r="Q7" s="24">
        <v>89.97</v>
      </c>
      <c r="R7" s="24">
        <v>2948</v>
      </c>
      <c r="S7" s="24">
        <v>43137</v>
      </c>
      <c r="T7" s="24">
        <v>60.45</v>
      </c>
      <c r="U7" s="24">
        <v>713.6</v>
      </c>
      <c r="V7" s="24">
        <v>40384</v>
      </c>
      <c r="W7" s="24">
        <v>10.46</v>
      </c>
      <c r="X7" s="24">
        <v>3860.8</v>
      </c>
      <c r="Y7" s="24">
        <v>108.8</v>
      </c>
      <c r="Z7" s="24">
        <v>104.26</v>
      </c>
      <c r="AA7" s="24">
        <v>110.18</v>
      </c>
      <c r="AB7" s="24">
        <v>111.32</v>
      </c>
      <c r="AC7" s="24">
        <v>110.25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94.43</v>
      </c>
      <c r="AV7" s="24">
        <v>104.08</v>
      </c>
      <c r="AW7" s="24">
        <v>128.19</v>
      </c>
      <c r="AX7" s="24">
        <v>178.05</v>
      </c>
      <c r="AY7" s="24">
        <v>208.13</v>
      </c>
      <c r="AZ7" s="24">
        <v>67.930000000000007</v>
      </c>
      <c r="BA7" s="24">
        <v>68.53</v>
      </c>
      <c r="BB7" s="24">
        <v>69.180000000000007</v>
      </c>
      <c r="BC7" s="24">
        <v>76.319999999999993</v>
      </c>
      <c r="BD7" s="24">
        <v>80.33</v>
      </c>
      <c r="BE7" s="24">
        <v>82.75</v>
      </c>
      <c r="BF7" s="24">
        <v>609.37</v>
      </c>
      <c r="BG7" s="24">
        <v>561.91</v>
      </c>
      <c r="BH7" s="24">
        <v>355.59</v>
      </c>
      <c r="BI7" s="24">
        <v>354.98</v>
      </c>
      <c r="BJ7" s="24">
        <v>359.45</v>
      </c>
      <c r="BK7" s="24">
        <v>857.88</v>
      </c>
      <c r="BL7" s="24">
        <v>825.1</v>
      </c>
      <c r="BM7" s="24">
        <v>789.87</v>
      </c>
      <c r="BN7" s="24">
        <v>749.43</v>
      </c>
      <c r="BO7" s="24">
        <v>698.04</v>
      </c>
      <c r="BP7" s="24">
        <v>602.55999999999995</v>
      </c>
      <c r="BQ7" s="24">
        <v>75.78</v>
      </c>
      <c r="BR7" s="24">
        <v>100.87</v>
      </c>
      <c r="BS7" s="24">
        <v>109.81</v>
      </c>
      <c r="BT7" s="24">
        <v>95.24</v>
      </c>
      <c r="BU7" s="24">
        <v>72.05</v>
      </c>
      <c r="BV7" s="24">
        <v>94.97</v>
      </c>
      <c r="BW7" s="24">
        <v>97.07</v>
      </c>
      <c r="BX7" s="24">
        <v>98.06</v>
      </c>
      <c r="BY7" s="24">
        <v>98.46</v>
      </c>
      <c r="BZ7" s="24">
        <v>97.98</v>
      </c>
      <c r="CA7" s="24">
        <v>97.94</v>
      </c>
      <c r="CB7" s="24">
        <v>213.79</v>
      </c>
      <c r="CC7" s="24">
        <v>162.41999999999999</v>
      </c>
      <c r="CD7" s="24">
        <v>149.68</v>
      </c>
      <c r="CE7" s="24">
        <v>173.81</v>
      </c>
      <c r="CF7" s="24">
        <v>231.47</v>
      </c>
      <c r="CG7" s="24">
        <v>159.49</v>
      </c>
      <c r="CH7" s="24">
        <v>157.81</v>
      </c>
      <c r="CI7" s="24">
        <v>157.37</v>
      </c>
      <c r="CJ7" s="24">
        <v>157.44999999999999</v>
      </c>
      <c r="CK7" s="24">
        <v>159.75</v>
      </c>
      <c r="CL7" s="24">
        <v>140.97999999999999</v>
      </c>
      <c r="CM7" s="24" t="s">
        <v>101</v>
      </c>
      <c r="CN7" s="24" t="s">
        <v>101</v>
      </c>
      <c r="CO7" s="24" t="s">
        <v>101</v>
      </c>
      <c r="CP7" s="24" t="s">
        <v>101</v>
      </c>
      <c r="CQ7" s="24" t="s">
        <v>101</v>
      </c>
      <c r="CR7" s="24">
        <v>65.28</v>
      </c>
      <c r="CS7" s="24">
        <v>64.92</v>
      </c>
      <c r="CT7" s="24">
        <v>64.14</v>
      </c>
      <c r="CU7" s="24">
        <v>63.71</v>
      </c>
      <c r="CV7" s="24">
        <v>64.95</v>
      </c>
      <c r="CW7" s="24">
        <v>60.13</v>
      </c>
      <c r="CX7" s="24">
        <v>97.15</v>
      </c>
      <c r="CY7" s="24">
        <v>97.15</v>
      </c>
      <c r="CZ7" s="24">
        <v>97.72</v>
      </c>
      <c r="DA7" s="24">
        <v>98.05</v>
      </c>
      <c r="DB7" s="24">
        <v>97.89</v>
      </c>
      <c r="DC7" s="24">
        <v>92.72</v>
      </c>
      <c r="DD7" s="24">
        <v>92.88</v>
      </c>
      <c r="DE7" s="24">
        <v>92.9</v>
      </c>
      <c r="DF7" s="24">
        <v>92.89</v>
      </c>
      <c r="DG7" s="24">
        <v>93.08</v>
      </c>
      <c r="DH7" s="24">
        <v>96</v>
      </c>
      <c r="DI7" s="24">
        <v>5.91</v>
      </c>
      <c r="DJ7" s="24">
        <v>8.8699999999999992</v>
      </c>
      <c r="DK7" s="24">
        <v>11.61</v>
      </c>
      <c r="DL7" s="24">
        <v>14.39</v>
      </c>
      <c r="DM7" s="24">
        <v>17.05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0.04</v>
      </c>
      <c r="EG7" s="24">
        <v>0.01</v>
      </c>
      <c r="EH7" s="24">
        <v>0.05</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2026-02-02T08:59:49Z</cp:lastPrinted>
  <dcterms:created xsi:type="dcterms:W3CDTF">2025-12-23T05:56:44Z</dcterms:created>
  <dcterms:modified xsi:type="dcterms:W3CDTF">2025-12-23T05:56:44Z</dcterms:modified>
  <cp:category/>
</cp:coreProperties>
</file>