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226.11\共有フォルダ\13_市町村課\01_課共有\50財務\02公営企業会計\01_決算状況調査\①全般\R6実施・公営企業決算統計関係\17 経営比較分析表\05 市町村回答（確定）\02_団体別\09_岩沼市\"/>
    </mc:Choice>
  </mc:AlternateContent>
  <workbookProtection workbookAlgorithmName="SHA-512" workbookHashValue="m/ovvpwZR22z3JhJElbDiH9maxN3GTa0yQpzQEwZI/EV/L1kDYqrCakZix7+oDj40PafkWpyIpCNf7LliB+CRA==" workbookSaltValue="p6YDvzqNPFVXnHhHDrwD+g==" workbookSpinCount="100000" lockStructure="1"/>
  <bookViews>
    <workbookView xWindow="0" yWindow="0" windowWidth="23040" windowHeight="9210"/>
  </bookViews>
  <sheets>
    <sheet name="法適用_下水道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G85" i="4"/>
  <c r="AT10" i="4"/>
  <c r="I10" i="4"/>
  <c r="I8" i="4"/>
</calcChain>
</file>

<file path=xl/sharedStrings.xml><?xml version="1.0" encoding="utf-8"?>
<sst xmlns="http://schemas.openxmlformats.org/spreadsheetml/2006/main" count="231" uniqueCount="118">
  <si>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</si>
  <si>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</si>
  <si>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</si>
  <si>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</si>
  <si>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</si>
  <si>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</si>
  <si>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</si>
  <si>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</si>
  <si>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</si>
  <si>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</si>
  <si>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</si>
  <si>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</si>
  <si>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</si>
  <si>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</si>
  <si>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</si>
  <si>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</si>
  <si>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</si>
  <si>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</si>
  <si>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</si>
  <si>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</si>
  <si>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</si>
  <si>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</si>
  <si>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</si>
  <si>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</si>
  <si>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</si>
  <si>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</si>
  <si>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</si>
  <si>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</si>
  <si>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</si>
  <si>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</si>
  <si>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</si>
  <si>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</si>
  <si>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</si>
  <si>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</si>
  <si>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</si>
  <si>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</si>
  <si>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</si>
  <si>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</si>
  <si>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</si>
  <si>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</si>
  <si>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</si>
  <si>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</si>
  <si>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</si>
  <si>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</si>
  <si>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</si>
  <si>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</si>
  <si>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</si>
  <si>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</si>
  <si>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</si>
  <si>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</si>
  <si>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</si>
  <si>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</si>
  <si>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</si>
  <si>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</si>
  <si>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</si>
  <si>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</si>
  <si>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</si>
  <si>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</si>
  <si>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</si>
  <si>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</si>
  <si>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</si>
  <si>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</si>
  <si>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</si>
  <si>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</si>
  <si>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</si>
  <si>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</si>
  <si>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</si>
  <si>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</si>
  <si>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</si>
  <si>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</si>
  <si>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</si>
  <si>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</si>
  <si>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</si>
  <si>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</si>
  <si>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</si>
  <si>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</si>
  <si>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</si>
  <si>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</si>
  <si>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</si>
  <si>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</si>
  <si>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</si>
  <si>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</si>
  <si>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</si>
  <si>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</si>
  <si>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</si>
  <si>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</si>
  <si>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</si>
  <si>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</si>
  <si>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</si>
  <si>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</si>
  <si>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</si>
  <si>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</si>
  <si>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</si>
  <si>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</si>
  <si>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</si>
  <si>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</si>
  <si>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</si>
  <si>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</si>
  <si>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</si>
  <si>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</si>
  <si>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</si>
  <si>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</si>
  <si>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</si>
  <si>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</si>
  <si>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</si>
  <si>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</si>
  <si>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</si>
  <si>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</si>
  <si>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</si>
  <si>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</si>
  <si>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</si>
  <si>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</si>
  <si>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</si>
  <si>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</si>
  <si>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</si>
  <si>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①有形固定資産減価償却率
　増加傾向にあるが、類似団体平均値より低い水準となっている。今後は公共下水道事業への統合を予定しているため、公共下水道事業として、点検・調査、修繕・改築を一体的に捉えて持続的かつ効率的なストックマネジメントに順次取り組んでいく。
②管渠老朽化率、③管渠改善率
　耐用年数を超えた管渠はない。</t>
    <rPh sb="117" eb="119">
      <t>ジュンジ</t>
    </rPh>
    <phoneticPr fontId="4"/>
  </si>
  <si>
    <t>【①経常収支比率】
　前年度より23.57ポイント減少し、類似団体平均を大きく下回る水準となった。単発的な機械改修工事の支出が主な原因だが、今後も経営改善に向けて使用料収入の確保と維持管理費の削減に努める必要がある。
【②累積欠損金比率】
　前述の理由による純損失を計上したため、大きく増となった。今後も経営改善に向けて使用料収入の確保と維持管理費の削減に努めていく必要がある。
【③流動比率】
　企業債の償還が進んだことにより、数値が改善する傾向にある。流動比率は100%を上回っており、支払能力に関し特段の問題は生じていない。
【④企業債残高対事業規模比率】
　企業債残高対事業規模比率は類似団体平均と比較して高い数値となっている。現在は企業債の新規発行をしていないため、償還が進むにつれ数値は改善する見込みである。
【⑤経費回収率・⑥汚水処理原価】
　①で記載した工事の負担により、経費回収率は100%を大きく下回り、汚水処理原価が急激に上昇している。今後も、一般会計からの繰入金の規模の適正化を図りつつ使用料収入の確保と維持管理費の削減に努める。
【⑦施設利用率】
　類似団体平均を上回ったが、前年度比で5.42ポイント減となっている。引き続き適切な施設規模の維持に努める。
【⑧水洗化率】
　類似団体平均を上回る数値となっている。今後も更なる接続促進に努める。</t>
    <rPh sb="29" eb="31">
      <t>ルイジ</t>
    </rPh>
    <rPh sb="31" eb="33">
      <t>ダンタイ</t>
    </rPh>
    <rPh sb="33" eb="35">
      <t>ヘイキン</t>
    </rPh>
    <rPh sb="36" eb="37">
      <t>オオ</t>
    </rPh>
    <rPh sb="42" eb="44">
      <t>スイジュン</t>
    </rPh>
    <rPh sb="49" eb="51">
      <t>タンパツ</t>
    </rPh>
    <rPh sb="51" eb="52">
      <t>テキ</t>
    </rPh>
    <rPh sb="53" eb="55">
      <t>キカイ</t>
    </rPh>
    <rPh sb="55" eb="57">
      <t>カイシュウ</t>
    </rPh>
    <rPh sb="57" eb="59">
      <t>コウジ</t>
    </rPh>
    <rPh sb="60" eb="62">
      <t>シシュツ</t>
    </rPh>
    <rPh sb="63" eb="64">
      <t>オモ</t>
    </rPh>
    <rPh sb="65" eb="67">
      <t>ゲンイン</t>
    </rPh>
    <rPh sb="121" eb="123">
      <t>ゼンジュツ</t>
    </rPh>
    <rPh sb="124" eb="126">
      <t>リユウ</t>
    </rPh>
    <rPh sb="199" eb="201">
      <t>キギョウ</t>
    </rPh>
    <rPh sb="201" eb="202">
      <t>サイ</t>
    </rPh>
    <rPh sb="203" eb="205">
      <t>ショウカン</t>
    </rPh>
    <rPh sb="206" eb="207">
      <t>スス</t>
    </rPh>
    <rPh sb="215" eb="217">
      <t>スウチ</t>
    </rPh>
    <rPh sb="218" eb="220">
      <t>カイゼン</t>
    </rPh>
    <rPh sb="222" eb="224">
      <t>ケイコウ</t>
    </rPh>
    <rPh sb="310" eb="312">
      <t>ゲンザイ</t>
    </rPh>
    <rPh sb="381" eb="383">
      <t>キサイ</t>
    </rPh>
    <rPh sb="385" eb="387">
      <t>コウジ</t>
    </rPh>
    <rPh sb="388" eb="390">
      <t>フタン</t>
    </rPh>
    <rPh sb="394" eb="396">
      <t>ケイヒ</t>
    </rPh>
    <rPh sb="396" eb="398">
      <t>カイシュウ</t>
    </rPh>
    <rPh sb="398" eb="399">
      <t>リツ</t>
    </rPh>
    <rPh sb="405" eb="406">
      <t>オオ</t>
    </rPh>
    <rPh sb="408" eb="410">
      <t>シタマワ</t>
    </rPh>
    <rPh sb="412" eb="414">
      <t>オスイ</t>
    </rPh>
    <rPh sb="414" eb="416">
      <t>ショリ</t>
    </rPh>
    <rPh sb="416" eb="418">
      <t>ゲンカ</t>
    </rPh>
    <rPh sb="419" eb="421">
      <t>キュウゲキ</t>
    </rPh>
    <rPh sb="422" eb="424">
      <t>ジョウショウ</t>
    </rPh>
    <rPh sb="429" eb="431">
      <t>コンゴ</t>
    </rPh>
    <rPh sb="504" eb="505">
      <t>ヒ</t>
    </rPh>
    <rPh sb="514" eb="515">
      <t>ゲン</t>
    </rPh>
    <rPh sb="522" eb="523">
      <t>ヒ</t>
    </rPh>
    <rPh sb="524" eb="525">
      <t>ツヅ</t>
    </rPh>
    <phoneticPr fontId="4"/>
  </si>
  <si>
    <t>　公共下水道事業と同一の使用料体系を使用しているため、使用料のみで汚水処理費用を回収することが困難な状況にあることに加え、人口減少等による料金収入の減少により一般会計からの繰入金に大きく依存している状況にある。
　広域化・共同化の取り組みとして、処理場であるクリーンセンター長岡の更新時期に合わせて令和７年度までに公共下水道と統合する予定であるため、更新費用等の面から将来的に費用の削減が見込まれる。
　統合後は、下水道事業全体として策定した経営戦略に基づき、経営状況の的確な把握、分析及び資産の適切な管理を図り、計画的な事業運営を図るとともに、さらなる経営改善に努める必要がある。</t>
    <rPh sb="107" eb="110">
      <t>コウイキカ</t>
    </rPh>
    <rPh sb="111" eb="114">
      <t>キョウドウカ</t>
    </rPh>
    <rPh sb="115" eb="116">
      <t>ト</t>
    </rPh>
    <rPh sb="117" eb="118">
      <t>ク</t>
    </rPh>
    <rPh sb="175" eb="177">
      <t>コウシン</t>
    </rPh>
    <rPh sb="177" eb="179">
      <t>ヒヨウ</t>
    </rPh>
    <rPh sb="179" eb="180">
      <t>トウ</t>
    </rPh>
    <rPh sb="181" eb="182">
      <t>メン</t>
    </rPh>
    <rPh sb="194" eb="196">
      <t>ミコ</t>
    </rPh>
    <rPh sb="202" eb="204">
      <t>トウゴウ</t>
    </rPh>
    <rPh sb="204" eb="205">
      <t>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</si>
</sst>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16-438F-B705-C49F9F275A3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D816-438F-B705-C49F9F275A3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71.11</c:v>
                </c:pt>
                <c:pt idx="1">
                  <c:v>71.11</c:v>
                </c:pt>
                <c:pt idx="2">
                  <c:v>60.84</c:v>
                </c:pt>
                <c:pt idx="3">
                  <c:v>60.84</c:v>
                </c:pt>
                <c:pt idx="4">
                  <c:v>55.42</c:v>
                </c:pt>
              </c:numCache>
            </c:numRef>
          </c:val>
          <c:extLst>
            <c:ext xmlns:c16="http://schemas.microsoft.com/office/drawing/2014/chart" uri="{C3380CC4-5D6E-409C-BE32-E72D297353CC}">
              <c16:uniqueId val="{00000000-B45F-4B4E-B16A-958DAD7F389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B45F-4B4E-B16A-958DAD7F389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90.49</c:v>
                </c:pt>
                <c:pt idx="1">
                  <c:v>90.44</c:v>
                </c:pt>
                <c:pt idx="2">
                  <c:v>90.32</c:v>
                </c:pt>
                <c:pt idx="3">
                  <c:v>90.34</c:v>
                </c:pt>
                <c:pt idx="4">
                  <c:v>89.96</c:v>
                </c:pt>
              </c:numCache>
            </c:numRef>
          </c:val>
          <c:extLst>
            <c:ext xmlns:c16="http://schemas.microsoft.com/office/drawing/2014/chart" uri="{C3380CC4-5D6E-409C-BE32-E72D297353CC}">
              <c16:uniqueId val="{00000000-564B-46C5-85E4-25637E2051D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564B-46C5-85E4-25637E2051D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138.38</c:v>
                </c:pt>
                <c:pt idx="1">
                  <c:v>99.94</c:v>
                </c:pt>
                <c:pt idx="2">
                  <c:v>104.38</c:v>
                </c:pt>
                <c:pt idx="3">
                  <c:v>97.99</c:v>
                </c:pt>
                <c:pt idx="4">
                  <c:v>74.42</c:v>
                </c:pt>
              </c:numCache>
            </c:numRef>
          </c:val>
          <c:extLst>
            <c:ext xmlns:c16="http://schemas.microsoft.com/office/drawing/2014/chart" uri="{C3380CC4-5D6E-409C-BE32-E72D297353CC}">
              <c16:uniqueId val="{00000000-4B57-4FB8-828F-3F2BF866E6C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4B57-4FB8-828F-3F2BF866E6C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3.5</c:v>
                </c:pt>
                <c:pt idx="1">
                  <c:v>6.58</c:v>
                </c:pt>
                <c:pt idx="2">
                  <c:v>9.76</c:v>
                </c:pt>
                <c:pt idx="3">
                  <c:v>12.69</c:v>
                </c:pt>
                <c:pt idx="4">
                  <c:v>15.59</c:v>
                </c:pt>
              </c:numCache>
            </c:numRef>
          </c:val>
          <c:extLst>
            <c:ext xmlns:c16="http://schemas.microsoft.com/office/drawing/2014/chart" uri="{C3380CC4-5D6E-409C-BE32-E72D297353CC}">
              <c16:uniqueId val="{00000000-D10A-4E86-A79A-0B656095D56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D10A-4E86-A79A-0B656095D56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2F-4550-9E7B-5DE61ED9E3F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6E2F-4550-9E7B-5DE61ED9E3F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
                  <c:v>0</c:v>
                </c:pt>
                <c:pt idx="1">
                  <c:v>0.45</c:v>
                </c:pt>
                <c:pt idx="2" formatCode="#,##0.00;&quot;△&quot;#,##0.00">
                  <c:v>0</c:v>
                </c:pt>
                <c:pt idx="3">
                  <c:v>14.3</c:v>
                </c:pt>
                <c:pt idx="4">
                  <c:v>202.54</c:v>
                </c:pt>
              </c:numCache>
            </c:numRef>
          </c:val>
          <c:extLst>
            <c:ext xmlns:c16="http://schemas.microsoft.com/office/drawing/2014/chart" uri="{C3380CC4-5D6E-409C-BE32-E72D297353CC}">
              <c16:uniqueId val="{00000000-68FE-48F3-8FFB-6D056A6CF46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68FE-48F3-8FFB-6D056A6CF46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576.71</c:v>
                </c:pt>
                <c:pt idx="1">
                  <c:v>19.579999999999998</c:v>
                </c:pt>
                <c:pt idx="2">
                  <c:v>18.78</c:v>
                </c:pt>
                <c:pt idx="3">
                  <c:v>83.52</c:v>
                </c:pt>
                <c:pt idx="4">
                  <c:v>112.53</c:v>
                </c:pt>
              </c:numCache>
            </c:numRef>
          </c:val>
          <c:extLst>
            <c:ext xmlns:c16="http://schemas.microsoft.com/office/drawing/2014/chart" uri="{C3380CC4-5D6E-409C-BE32-E72D297353CC}">
              <c16:uniqueId val="{00000000-92C0-4AB2-A92D-A3A42784857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92C0-4AB2-A92D-A3A42784857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2484.75</c:v>
                </c:pt>
                <c:pt idx="1">
                  <c:v>2231.61</c:v>
                </c:pt>
                <c:pt idx="2">
                  <c:v>1881.39</c:v>
                </c:pt>
                <c:pt idx="3">
                  <c:v>1970.23</c:v>
                </c:pt>
                <c:pt idx="4">
                  <c:v>1695.25</c:v>
                </c:pt>
              </c:numCache>
            </c:numRef>
          </c:val>
          <c:extLst>
            <c:ext xmlns:c16="http://schemas.microsoft.com/office/drawing/2014/chart" uri="{C3380CC4-5D6E-409C-BE32-E72D297353CC}">
              <c16:uniqueId val="{00000000-58B3-4CDE-AC42-C4DEE929DBE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58B3-4CDE-AC42-C4DEE929DBE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57.01</c:v>
                </c:pt>
                <c:pt idx="1">
                  <c:v>23.93</c:v>
                </c:pt>
                <c:pt idx="2">
                  <c:v>43.1</c:v>
                </c:pt>
                <c:pt idx="3">
                  <c:v>43.55</c:v>
                </c:pt>
                <c:pt idx="4">
                  <c:v>16.54</c:v>
                </c:pt>
              </c:numCache>
            </c:numRef>
          </c:val>
          <c:extLst>
            <c:ext xmlns:c16="http://schemas.microsoft.com/office/drawing/2014/chart" uri="{C3380CC4-5D6E-409C-BE32-E72D297353CC}">
              <c16:uniqueId val="{00000000-9862-4327-BD5B-BC8D5283623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9862-4327-BD5B-BC8D5283623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257.39</c:v>
                </c:pt>
                <c:pt idx="1">
                  <c:v>610.87</c:v>
                </c:pt>
                <c:pt idx="2">
                  <c:v>339.92</c:v>
                </c:pt>
                <c:pt idx="3">
                  <c:v>334.26</c:v>
                </c:pt>
                <c:pt idx="4">
                  <c:v>881.6</c:v>
                </c:pt>
              </c:numCache>
            </c:numRef>
          </c:val>
          <c:extLst>
            <c:ext xmlns:c16="http://schemas.microsoft.com/office/drawing/2014/chart" uri="{C3380CC4-5D6E-409C-BE32-E72D297353CC}">
              <c16:uniqueId val="{00000000-4C41-40B7-9C39-063FABC4236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4C41-40B7-9C39-063FABC4236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4" zoomScaleNormal="100"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15">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15">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1" t="str">
        <f>データ!H6</f>
        <v>宮城県　岩沼市</v>
      </c>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62" t="s">
        <v>9</v>
      </c>
      <c r="BM7" s="63"/>
      <c r="BN7" s="63"/>
      <c r="BO7" s="63"/>
      <c r="BP7" s="63"/>
      <c r="BQ7" s="63"/>
      <c r="BR7" s="63"/>
      <c r="BS7" s="63"/>
      <c r="BT7" s="63"/>
      <c r="BU7" s="63"/>
      <c r="BV7" s="63"/>
      <c r="BW7" s="63"/>
      <c r="BX7" s="63"/>
      <c r="BY7" s="64"/>
    </row>
    <row r="8" spans="1:78" ht="18.75" customHeight="1" x14ac:dyDescent="0.15">
      <c r="A8" s="2"/>
      <c r="B8" s="58" t="str">
        <f>データ!I6</f>
        <v>法適用</v>
      </c>
      <c r="C8" s="58"/>
      <c r="D8" s="58"/>
      <c r="E8" s="58"/>
      <c r="F8" s="58"/>
      <c r="G8" s="58"/>
      <c r="H8" s="58"/>
      <c r="I8" s="58" t="str">
        <f>データ!J6</f>
        <v>下水道事業</v>
      </c>
      <c r="J8" s="58"/>
      <c r="K8" s="58"/>
      <c r="L8" s="58"/>
      <c r="M8" s="58"/>
      <c r="N8" s="58"/>
      <c r="O8" s="58"/>
      <c r="P8" s="58" t="str">
        <f>データ!K6</f>
        <v>農業集落排水</v>
      </c>
      <c r="Q8" s="58"/>
      <c r="R8" s="58"/>
      <c r="S8" s="58"/>
      <c r="T8" s="58"/>
      <c r="U8" s="58"/>
      <c r="V8" s="58"/>
      <c r="W8" s="58" t="str">
        <f>データ!L6</f>
        <v>F2</v>
      </c>
      <c r="X8" s="58"/>
      <c r="Y8" s="58"/>
      <c r="Z8" s="58"/>
      <c r="AA8" s="58"/>
      <c r="AB8" s="58"/>
      <c r="AC8" s="58"/>
      <c r="AD8" s="59" t="str">
        <f>データ!$M$6</f>
        <v>非設置</v>
      </c>
      <c r="AE8" s="59"/>
      <c r="AF8" s="59"/>
      <c r="AG8" s="59"/>
      <c r="AH8" s="59"/>
      <c r="AI8" s="59"/>
      <c r="AJ8" s="59"/>
      <c r="AK8" s="3"/>
      <c r="AL8" s="38">
        <f>データ!S6</f>
        <v>43448</v>
      </c>
      <c r="AM8" s="38"/>
      <c r="AN8" s="38"/>
      <c r="AO8" s="38"/>
      <c r="AP8" s="38"/>
      <c r="AQ8" s="38"/>
      <c r="AR8" s="38"/>
      <c r="AS8" s="38"/>
      <c r="AT8" s="39">
        <f>データ!T6</f>
        <v>60.45</v>
      </c>
      <c r="AU8" s="39"/>
      <c r="AV8" s="39"/>
      <c r="AW8" s="39"/>
      <c r="AX8" s="39"/>
      <c r="AY8" s="39"/>
      <c r="AZ8" s="39"/>
      <c r="BA8" s="39"/>
      <c r="BB8" s="39">
        <f>データ!U6</f>
        <v>718.74</v>
      </c>
      <c r="BC8" s="39"/>
      <c r="BD8" s="39"/>
      <c r="BE8" s="39"/>
      <c r="BF8" s="39"/>
      <c r="BG8" s="39"/>
      <c r="BH8" s="39"/>
      <c r="BI8" s="39"/>
      <c r="BJ8" s="3"/>
      <c r="BK8" s="3"/>
      <c r="BL8" s="54" t="s">
        <v>10</v>
      </c>
      <c r="BM8" s="55"/>
      <c r="BN8" s="56" t="s">
        <v>11</v>
      </c>
      <c r="BO8" s="56"/>
      <c r="BP8" s="56"/>
      <c r="BQ8" s="56"/>
      <c r="BR8" s="56"/>
      <c r="BS8" s="56"/>
      <c r="BT8" s="56"/>
      <c r="BU8" s="56"/>
      <c r="BV8" s="56"/>
      <c r="BW8" s="56"/>
      <c r="BX8" s="56"/>
      <c r="BY8" s="57"/>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45" t="s">
        <v>20</v>
      </c>
      <c r="BM9" s="46"/>
      <c r="BN9" s="47" t="s">
        <v>21</v>
      </c>
      <c r="BO9" s="47"/>
      <c r="BP9" s="47"/>
      <c r="BQ9" s="47"/>
      <c r="BR9" s="47"/>
      <c r="BS9" s="47"/>
      <c r="BT9" s="47"/>
      <c r="BU9" s="47"/>
      <c r="BV9" s="47"/>
      <c r="BW9" s="47"/>
      <c r="BX9" s="47"/>
      <c r="BY9" s="48"/>
    </row>
    <row r="10" spans="1:78" ht="18.75" customHeight="1" x14ac:dyDescent="0.15">
      <c r="A10" s="2"/>
      <c r="B10" s="39" t="str">
        <f>データ!N6</f>
        <v>-</v>
      </c>
      <c r="C10" s="39"/>
      <c r="D10" s="39"/>
      <c r="E10" s="39"/>
      <c r="F10" s="39"/>
      <c r="G10" s="39"/>
      <c r="H10" s="39"/>
      <c r="I10" s="39">
        <f>データ!O6</f>
        <v>71.489999999999995</v>
      </c>
      <c r="J10" s="39"/>
      <c r="K10" s="39"/>
      <c r="L10" s="39"/>
      <c r="M10" s="39"/>
      <c r="N10" s="39"/>
      <c r="O10" s="39"/>
      <c r="P10" s="39">
        <f>データ!P6</f>
        <v>2.3199999999999998</v>
      </c>
      <c r="Q10" s="39"/>
      <c r="R10" s="39"/>
      <c r="S10" s="39"/>
      <c r="T10" s="39"/>
      <c r="U10" s="39"/>
      <c r="V10" s="39"/>
      <c r="W10" s="39">
        <f>データ!Q6</f>
        <v>96.34</v>
      </c>
      <c r="X10" s="39"/>
      <c r="Y10" s="39"/>
      <c r="Z10" s="39"/>
      <c r="AA10" s="39"/>
      <c r="AB10" s="39"/>
      <c r="AC10" s="39"/>
      <c r="AD10" s="38">
        <f>データ!R6</f>
        <v>2948</v>
      </c>
      <c r="AE10" s="38"/>
      <c r="AF10" s="38"/>
      <c r="AG10" s="38"/>
      <c r="AH10" s="38"/>
      <c r="AI10" s="38"/>
      <c r="AJ10" s="38"/>
      <c r="AK10" s="2"/>
      <c r="AL10" s="38">
        <f>データ!V6</f>
        <v>1006</v>
      </c>
      <c r="AM10" s="38"/>
      <c r="AN10" s="38"/>
      <c r="AO10" s="38"/>
      <c r="AP10" s="38"/>
      <c r="AQ10" s="38"/>
      <c r="AR10" s="38"/>
      <c r="AS10" s="38"/>
      <c r="AT10" s="39">
        <f>データ!W6</f>
        <v>1.52</v>
      </c>
      <c r="AU10" s="39"/>
      <c r="AV10" s="39"/>
      <c r="AW10" s="39"/>
      <c r="AX10" s="39"/>
      <c r="AY10" s="39"/>
      <c r="AZ10" s="39"/>
      <c r="BA10" s="39"/>
      <c r="BB10" s="39">
        <f>データ!X6</f>
        <v>661.84</v>
      </c>
      <c r="BC10" s="39"/>
      <c r="BD10" s="39"/>
      <c r="BE10" s="39"/>
      <c r="BF10" s="39"/>
      <c r="BG10" s="39"/>
      <c r="BH10" s="39"/>
      <c r="BI10" s="39"/>
      <c r="BJ10" s="2"/>
      <c r="BK10" s="2"/>
      <c r="BL10" s="40" t="s">
        <v>22</v>
      </c>
      <c r="BM10" s="41"/>
      <c r="BN10" s="42" t="s">
        <v>23</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24</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25</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116</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9" t="s">
        <v>27</v>
      </c>
      <c r="BM45" s="80"/>
      <c r="BN45" s="80"/>
      <c r="BO45" s="80"/>
      <c r="BP45" s="80"/>
      <c r="BQ45" s="80"/>
      <c r="BR45" s="80"/>
      <c r="BS45" s="80"/>
      <c r="BT45" s="80"/>
      <c r="BU45" s="80"/>
      <c r="BV45" s="80"/>
      <c r="BW45" s="80"/>
      <c r="BX45" s="80"/>
      <c r="BY45" s="80"/>
      <c r="BZ45" s="8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2"/>
      <c r="BM46" s="83"/>
      <c r="BN46" s="83"/>
      <c r="BO46" s="83"/>
      <c r="BP46" s="83"/>
      <c r="BQ46" s="83"/>
      <c r="BR46" s="83"/>
      <c r="BS46" s="83"/>
      <c r="BT46" s="83"/>
      <c r="BU46" s="83"/>
      <c r="BV46" s="83"/>
      <c r="BW46" s="83"/>
      <c r="BX46" s="83"/>
      <c r="BY46" s="83"/>
      <c r="BZ46" s="8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115</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9" t="s">
        <v>29</v>
      </c>
      <c r="BM64" s="80"/>
      <c r="BN64" s="80"/>
      <c r="BO64" s="80"/>
      <c r="BP64" s="80"/>
      <c r="BQ64" s="80"/>
      <c r="BR64" s="80"/>
      <c r="BS64" s="80"/>
      <c r="BT64" s="80"/>
      <c r="BU64" s="80"/>
      <c r="BV64" s="80"/>
      <c r="BW64" s="80"/>
      <c r="BX64" s="80"/>
      <c r="BY64" s="80"/>
      <c r="BZ64" s="8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2"/>
      <c r="BM65" s="83"/>
      <c r="BN65" s="83"/>
      <c r="BO65" s="83"/>
      <c r="BP65" s="83"/>
      <c r="BQ65" s="83"/>
      <c r="BR65" s="83"/>
      <c r="BS65" s="83"/>
      <c r="BT65" s="83"/>
      <c r="BU65" s="83"/>
      <c r="BV65" s="83"/>
      <c r="BW65" s="83"/>
      <c r="BX65" s="83"/>
      <c r="BY65" s="83"/>
      <c r="BZ65" s="8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117</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zC2pCfMqX+X17VBv6BwdycImjJ/GLItQH0yjhzxlSh2yFSaSLkrhVJln6U3wLLR7PNAvJi6CNavtEaLJTWS5MQ==" saltValue="P+CYoNR6qf75VDJCfbt07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42111</v>
      </c>
      <c r="D6" s="19">
        <f t="shared" si="3"/>
        <v>46</v>
      </c>
      <c r="E6" s="19">
        <f t="shared" si="3"/>
        <v>17</v>
      </c>
      <c r="F6" s="19">
        <f t="shared" si="3"/>
        <v>5</v>
      </c>
      <c r="G6" s="19">
        <f t="shared" si="3"/>
        <v>0</v>
      </c>
      <c r="H6" s="19" t="str">
        <f t="shared" si="3"/>
        <v>宮城県　岩沼市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71.489999999999995</v>
      </c>
      <c r="P6" s="20">
        <f t="shared" si="3"/>
        <v>2.3199999999999998</v>
      </c>
      <c r="Q6" s="20">
        <f t="shared" si="3"/>
        <v>96.34</v>
      </c>
      <c r="R6" s="20">
        <f t="shared" si="3"/>
        <v>2948</v>
      </c>
      <c r="S6" s="20">
        <f t="shared" si="3"/>
        <v>43448</v>
      </c>
      <c r="T6" s="20">
        <f t="shared" si="3"/>
        <v>60.45</v>
      </c>
      <c r="U6" s="20">
        <f t="shared" si="3"/>
        <v>718.74</v>
      </c>
      <c r="V6" s="20">
        <f t="shared" si="3"/>
        <v>1006</v>
      </c>
      <c r="W6" s="20">
        <f t="shared" si="3"/>
        <v>1.52</v>
      </c>
      <c r="X6" s="20">
        <f t="shared" si="3"/>
        <v>661.84</v>
      </c>
      <c r="Y6" s="21">
        <f>IF(Y7="",NA(),Y7)</f>
        <v>138.38</v>
      </c>
      <c r="Z6" s="21">
        <f t="shared" ref="Z6:AH6" si="4">IF(Z7="",NA(),Z7)</f>
        <v>99.94</v>
      </c>
      <c r="AA6" s="21">
        <f t="shared" si="4"/>
        <v>104.38</v>
      </c>
      <c r="AB6" s="21">
        <f t="shared" si="4"/>
        <v>97.99</v>
      </c>
      <c r="AC6" s="21">
        <f t="shared" si="4"/>
        <v>74.42</v>
      </c>
      <c r="AD6" s="21">
        <f t="shared" si="4"/>
        <v>103.6</v>
      </c>
      <c r="AE6" s="21">
        <f t="shared" si="4"/>
        <v>106.37</v>
      </c>
      <c r="AF6" s="21">
        <f t="shared" si="4"/>
        <v>106.07</v>
      </c>
      <c r="AG6" s="21">
        <f t="shared" si="4"/>
        <v>105.5</v>
      </c>
      <c r="AH6" s="21">
        <f t="shared" si="4"/>
        <v>106.35</v>
      </c>
      <c r="AI6" s="20" t="str">
        <f>IF(AI7="","",IF(AI7="-","【-】","【"&amp;SUBSTITUTE(TEXT(AI7,"#,##0.00"),"-","△")&amp;"】"))</f>
        <v>【104.44】</v>
      </c>
      <c r="AJ6" s="20">
        <f>IF(AJ7="",NA(),AJ7)</f>
        <v>0</v>
      </c>
      <c r="AK6" s="21">
        <f t="shared" ref="AK6:AS6" si="5">IF(AK7="",NA(),AK7)</f>
        <v>0.45</v>
      </c>
      <c r="AL6" s="20">
        <f t="shared" si="5"/>
        <v>0</v>
      </c>
      <c r="AM6" s="21">
        <f t="shared" si="5"/>
        <v>14.3</v>
      </c>
      <c r="AN6" s="21">
        <f t="shared" si="5"/>
        <v>202.54</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576.71</v>
      </c>
      <c r="AV6" s="21">
        <f t="shared" ref="AV6:BD6" si="6">IF(AV7="",NA(),AV7)</f>
        <v>19.579999999999998</v>
      </c>
      <c r="AW6" s="21">
        <f t="shared" si="6"/>
        <v>18.78</v>
      </c>
      <c r="AX6" s="21">
        <f t="shared" si="6"/>
        <v>83.52</v>
      </c>
      <c r="AY6" s="21">
        <f t="shared" si="6"/>
        <v>112.53</v>
      </c>
      <c r="AZ6" s="21">
        <f t="shared" si="6"/>
        <v>26.99</v>
      </c>
      <c r="BA6" s="21">
        <f t="shared" si="6"/>
        <v>29.13</v>
      </c>
      <c r="BB6" s="21">
        <f t="shared" si="6"/>
        <v>35.69</v>
      </c>
      <c r="BC6" s="21">
        <f t="shared" si="6"/>
        <v>38.4</v>
      </c>
      <c r="BD6" s="21">
        <f t="shared" si="6"/>
        <v>44.04</v>
      </c>
      <c r="BE6" s="20" t="str">
        <f>IF(BE7="","",IF(BE7="-","【-】","【"&amp;SUBSTITUTE(TEXT(BE7,"#,##0.00"),"-","△")&amp;"】"))</f>
        <v>【42.02】</v>
      </c>
      <c r="BF6" s="21">
        <f>IF(BF7="",NA(),BF7)</f>
        <v>2484.75</v>
      </c>
      <c r="BG6" s="21">
        <f t="shared" ref="BG6:BO6" si="7">IF(BG7="",NA(),BG7)</f>
        <v>2231.61</v>
      </c>
      <c r="BH6" s="21">
        <f t="shared" si="7"/>
        <v>1881.39</v>
      </c>
      <c r="BI6" s="21">
        <f t="shared" si="7"/>
        <v>1970.23</v>
      </c>
      <c r="BJ6" s="21">
        <f t="shared" si="7"/>
        <v>1695.25</v>
      </c>
      <c r="BK6" s="21">
        <f t="shared" si="7"/>
        <v>826.83</v>
      </c>
      <c r="BL6" s="21">
        <f t="shared" si="7"/>
        <v>867.83</v>
      </c>
      <c r="BM6" s="21">
        <f t="shared" si="7"/>
        <v>791.76</v>
      </c>
      <c r="BN6" s="21">
        <f t="shared" si="7"/>
        <v>900.82</v>
      </c>
      <c r="BO6" s="21">
        <f t="shared" si="7"/>
        <v>839.21</v>
      </c>
      <c r="BP6" s="20" t="str">
        <f>IF(BP7="","",IF(BP7="-","【-】","【"&amp;SUBSTITUTE(TEXT(BP7,"#,##0.00"),"-","△")&amp;"】"))</f>
        <v>【785.10】</v>
      </c>
      <c r="BQ6" s="21">
        <f>IF(BQ7="",NA(),BQ7)</f>
        <v>57.01</v>
      </c>
      <c r="BR6" s="21">
        <f t="shared" ref="BR6:BZ6" si="8">IF(BR7="",NA(),BR7)</f>
        <v>23.93</v>
      </c>
      <c r="BS6" s="21">
        <f t="shared" si="8"/>
        <v>43.1</v>
      </c>
      <c r="BT6" s="21">
        <f t="shared" si="8"/>
        <v>43.55</v>
      </c>
      <c r="BU6" s="21">
        <f t="shared" si="8"/>
        <v>16.54</v>
      </c>
      <c r="BV6" s="21">
        <f t="shared" si="8"/>
        <v>57.31</v>
      </c>
      <c r="BW6" s="21">
        <f t="shared" si="8"/>
        <v>57.08</v>
      </c>
      <c r="BX6" s="21">
        <f t="shared" si="8"/>
        <v>56.26</v>
      </c>
      <c r="BY6" s="21">
        <f t="shared" si="8"/>
        <v>52.94</v>
      </c>
      <c r="BZ6" s="21">
        <f t="shared" si="8"/>
        <v>52.05</v>
      </c>
      <c r="CA6" s="20" t="str">
        <f>IF(CA7="","",IF(CA7="-","【-】","【"&amp;SUBSTITUTE(TEXT(CA7,"#,##0.00"),"-","△")&amp;"】"))</f>
        <v>【56.93】</v>
      </c>
      <c r="CB6" s="21">
        <f>IF(CB7="",NA(),CB7)</f>
        <v>257.39</v>
      </c>
      <c r="CC6" s="21">
        <f t="shared" ref="CC6:CK6" si="9">IF(CC7="",NA(),CC7)</f>
        <v>610.87</v>
      </c>
      <c r="CD6" s="21">
        <f t="shared" si="9"/>
        <v>339.92</v>
      </c>
      <c r="CE6" s="21">
        <f t="shared" si="9"/>
        <v>334.26</v>
      </c>
      <c r="CF6" s="21">
        <f t="shared" si="9"/>
        <v>881.6</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71.11</v>
      </c>
      <c r="CN6" s="21">
        <f t="shared" ref="CN6:CV6" si="10">IF(CN7="",NA(),CN7)</f>
        <v>71.11</v>
      </c>
      <c r="CO6" s="21">
        <f t="shared" si="10"/>
        <v>60.84</v>
      </c>
      <c r="CP6" s="21">
        <f t="shared" si="10"/>
        <v>60.84</v>
      </c>
      <c r="CQ6" s="21">
        <f t="shared" si="10"/>
        <v>55.42</v>
      </c>
      <c r="CR6" s="21">
        <f t="shared" si="10"/>
        <v>50.14</v>
      </c>
      <c r="CS6" s="21">
        <f t="shared" si="10"/>
        <v>54.83</v>
      </c>
      <c r="CT6" s="21">
        <f t="shared" si="10"/>
        <v>66.53</v>
      </c>
      <c r="CU6" s="21">
        <f t="shared" si="10"/>
        <v>52.35</v>
      </c>
      <c r="CV6" s="21">
        <f t="shared" si="10"/>
        <v>46.25</v>
      </c>
      <c r="CW6" s="20" t="str">
        <f>IF(CW7="","",IF(CW7="-","【-】","【"&amp;SUBSTITUTE(TEXT(CW7,"#,##0.00"),"-","△")&amp;"】"))</f>
        <v>【49.87】</v>
      </c>
      <c r="CX6" s="21">
        <f>IF(CX7="",NA(),CX7)</f>
        <v>90.49</v>
      </c>
      <c r="CY6" s="21">
        <f t="shared" ref="CY6:DG6" si="11">IF(CY7="",NA(),CY7)</f>
        <v>90.44</v>
      </c>
      <c r="CZ6" s="21">
        <f t="shared" si="11"/>
        <v>90.32</v>
      </c>
      <c r="DA6" s="21">
        <f t="shared" si="11"/>
        <v>90.34</v>
      </c>
      <c r="DB6" s="21">
        <f t="shared" si="11"/>
        <v>89.96</v>
      </c>
      <c r="DC6" s="21">
        <f t="shared" si="11"/>
        <v>84.98</v>
      </c>
      <c r="DD6" s="21">
        <f t="shared" si="11"/>
        <v>84.7</v>
      </c>
      <c r="DE6" s="21">
        <f t="shared" si="11"/>
        <v>84.67</v>
      </c>
      <c r="DF6" s="21">
        <f t="shared" si="11"/>
        <v>84.39</v>
      </c>
      <c r="DG6" s="21">
        <f t="shared" si="11"/>
        <v>83.96</v>
      </c>
      <c r="DH6" s="20" t="str">
        <f>IF(DH7="","",IF(DH7="-","【-】","【"&amp;SUBSTITUTE(TEXT(DH7,"#,##0.00"),"-","△")&amp;"】"))</f>
        <v>【87.54】</v>
      </c>
      <c r="DI6" s="21">
        <f>IF(DI7="",NA(),DI7)</f>
        <v>3.5</v>
      </c>
      <c r="DJ6" s="21">
        <f t="shared" ref="DJ6:DR6" si="12">IF(DJ7="",NA(),DJ7)</f>
        <v>6.58</v>
      </c>
      <c r="DK6" s="21">
        <f t="shared" si="12"/>
        <v>9.76</v>
      </c>
      <c r="DL6" s="21">
        <f t="shared" si="12"/>
        <v>12.69</v>
      </c>
      <c r="DM6" s="21">
        <f t="shared" si="12"/>
        <v>15.59</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42111</v>
      </c>
      <c r="D7" s="23">
        <v>46</v>
      </c>
      <c r="E7" s="23">
        <v>17</v>
      </c>
      <c r="F7" s="23">
        <v>5</v>
      </c>
      <c r="G7" s="23">
        <v>0</v>
      </c>
      <c r="H7" s="23" t="s">
        <v>96</v>
      </c>
      <c r="I7" s="23" t="s">
        <v>97</v>
      </c>
      <c r="J7" s="23" t="s">
        <v>98</v>
      </c>
      <c r="K7" s="23" t="s">
        <v>99</v>
      </c>
      <c r="L7" s="23" t="s">
        <v>100</v>
      </c>
      <c r="M7" s="23" t="s">
        <v>101</v>
      </c>
      <c r="N7" s="24" t="s">
        <v>102</v>
      </c>
      <c r="O7" s="24">
        <v>71.489999999999995</v>
      </c>
      <c r="P7" s="24">
        <v>2.3199999999999998</v>
      </c>
      <c r="Q7" s="24">
        <v>96.34</v>
      </c>
      <c r="R7" s="24">
        <v>2948</v>
      </c>
      <c r="S7" s="24">
        <v>43448</v>
      </c>
      <c r="T7" s="24">
        <v>60.45</v>
      </c>
      <c r="U7" s="24">
        <v>718.74</v>
      </c>
      <c r="V7" s="24">
        <v>1006</v>
      </c>
      <c r="W7" s="24">
        <v>1.52</v>
      </c>
      <c r="X7" s="24">
        <v>661.84</v>
      </c>
      <c r="Y7" s="24">
        <v>138.38</v>
      </c>
      <c r="Z7" s="24">
        <v>99.94</v>
      </c>
      <c r="AA7" s="24">
        <v>104.38</v>
      </c>
      <c r="AB7" s="24">
        <v>97.99</v>
      </c>
      <c r="AC7" s="24">
        <v>74.42</v>
      </c>
      <c r="AD7" s="24">
        <v>103.6</v>
      </c>
      <c r="AE7" s="24">
        <v>106.37</v>
      </c>
      <c r="AF7" s="24">
        <v>106.07</v>
      </c>
      <c r="AG7" s="24">
        <v>105.5</v>
      </c>
      <c r="AH7" s="24">
        <v>106.35</v>
      </c>
      <c r="AI7" s="24">
        <v>104.44</v>
      </c>
      <c r="AJ7" s="24">
        <v>0</v>
      </c>
      <c r="AK7" s="24">
        <v>0.45</v>
      </c>
      <c r="AL7" s="24">
        <v>0</v>
      </c>
      <c r="AM7" s="24">
        <v>14.3</v>
      </c>
      <c r="AN7" s="24">
        <v>202.54</v>
      </c>
      <c r="AO7" s="24">
        <v>193.99</v>
      </c>
      <c r="AP7" s="24">
        <v>139.02000000000001</v>
      </c>
      <c r="AQ7" s="24">
        <v>132.04</v>
      </c>
      <c r="AR7" s="24">
        <v>145.43</v>
      </c>
      <c r="AS7" s="24">
        <v>129.88999999999999</v>
      </c>
      <c r="AT7" s="24">
        <v>124.06</v>
      </c>
      <c r="AU7" s="24">
        <v>576.71</v>
      </c>
      <c r="AV7" s="24">
        <v>19.579999999999998</v>
      </c>
      <c r="AW7" s="24">
        <v>18.78</v>
      </c>
      <c r="AX7" s="24">
        <v>83.52</v>
      </c>
      <c r="AY7" s="24">
        <v>112.53</v>
      </c>
      <c r="AZ7" s="24">
        <v>26.99</v>
      </c>
      <c r="BA7" s="24">
        <v>29.13</v>
      </c>
      <c r="BB7" s="24">
        <v>35.69</v>
      </c>
      <c r="BC7" s="24">
        <v>38.4</v>
      </c>
      <c r="BD7" s="24">
        <v>44.04</v>
      </c>
      <c r="BE7" s="24">
        <v>42.02</v>
      </c>
      <c r="BF7" s="24">
        <v>2484.75</v>
      </c>
      <c r="BG7" s="24">
        <v>2231.61</v>
      </c>
      <c r="BH7" s="24">
        <v>1881.39</v>
      </c>
      <c r="BI7" s="24">
        <v>1970.23</v>
      </c>
      <c r="BJ7" s="24">
        <v>1695.25</v>
      </c>
      <c r="BK7" s="24">
        <v>826.83</v>
      </c>
      <c r="BL7" s="24">
        <v>867.83</v>
      </c>
      <c r="BM7" s="24">
        <v>791.76</v>
      </c>
      <c r="BN7" s="24">
        <v>900.82</v>
      </c>
      <c r="BO7" s="24">
        <v>839.21</v>
      </c>
      <c r="BP7" s="24">
        <v>785.1</v>
      </c>
      <c r="BQ7" s="24">
        <v>57.01</v>
      </c>
      <c r="BR7" s="24">
        <v>23.93</v>
      </c>
      <c r="BS7" s="24">
        <v>43.1</v>
      </c>
      <c r="BT7" s="24">
        <v>43.55</v>
      </c>
      <c r="BU7" s="24">
        <v>16.54</v>
      </c>
      <c r="BV7" s="24">
        <v>57.31</v>
      </c>
      <c r="BW7" s="24">
        <v>57.08</v>
      </c>
      <c r="BX7" s="24">
        <v>56.26</v>
      </c>
      <c r="BY7" s="24">
        <v>52.94</v>
      </c>
      <c r="BZ7" s="24">
        <v>52.05</v>
      </c>
      <c r="CA7" s="24">
        <v>56.93</v>
      </c>
      <c r="CB7" s="24">
        <v>257.39</v>
      </c>
      <c r="CC7" s="24">
        <v>610.87</v>
      </c>
      <c r="CD7" s="24">
        <v>339.92</v>
      </c>
      <c r="CE7" s="24">
        <v>334.26</v>
      </c>
      <c r="CF7" s="24">
        <v>881.6</v>
      </c>
      <c r="CG7" s="24">
        <v>273.52</v>
      </c>
      <c r="CH7" s="24">
        <v>274.99</v>
      </c>
      <c r="CI7" s="24">
        <v>282.08999999999997</v>
      </c>
      <c r="CJ7" s="24">
        <v>303.27999999999997</v>
      </c>
      <c r="CK7" s="24">
        <v>301.86</v>
      </c>
      <c r="CL7" s="24">
        <v>271.14999999999998</v>
      </c>
      <c r="CM7" s="24">
        <v>71.11</v>
      </c>
      <c r="CN7" s="24">
        <v>71.11</v>
      </c>
      <c r="CO7" s="24">
        <v>60.84</v>
      </c>
      <c r="CP7" s="24">
        <v>60.84</v>
      </c>
      <c r="CQ7" s="24">
        <v>55.42</v>
      </c>
      <c r="CR7" s="24">
        <v>50.14</v>
      </c>
      <c r="CS7" s="24">
        <v>54.83</v>
      </c>
      <c r="CT7" s="24">
        <v>66.53</v>
      </c>
      <c r="CU7" s="24">
        <v>52.35</v>
      </c>
      <c r="CV7" s="24">
        <v>46.25</v>
      </c>
      <c r="CW7" s="24">
        <v>49.87</v>
      </c>
      <c r="CX7" s="24">
        <v>90.49</v>
      </c>
      <c r="CY7" s="24">
        <v>90.44</v>
      </c>
      <c r="CZ7" s="24">
        <v>90.32</v>
      </c>
      <c r="DA7" s="24">
        <v>90.34</v>
      </c>
      <c r="DB7" s="24">
        <v>89.96</v>
      </c>
      <c r="DC7" s="24">
        <v>84.98</v>
      </c>
      <c r="DD7" s="24">
        <v>84.7</v>
      </c>
      <c r="DE7" s="24">
        <v>84.67</v>
      </c>
      <c r="DF7" s="24">
        <v>84.39</v>
      </c>
      <c r="DG7" s="24">
        <v>83.96</v>
      </c>
      <c r="DH7" s="24">
        <v>87.54</v>
      </c>
      <c r="DI7" s="24">
        <v>3.5</v>
      </c>
      <c r="DJ7" s="24">
        <v>6.58</v>
      </c>
      <c r="DK7" s="24">
        <v>9.76</v>
      </c>
      <c r="DL7" s="24">
        <v>12.69</v>
      </c>
      <c r="DM7" s="24">
        <v>15.59</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dcterms:created xsi:type="dcterms:W3CDTF">2025-01-24T07:15:26Z</dcterms:created>
  <dcterms:modified xsi:type="dcterms:W3CDTF">2025-02-25T07:13:31Z</dcterms:modified>
  <cp:category/>
</cp:coreProperties>
</file>