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iw22sv103\SectionData$\100000 上下水道部\100100 経営企画課\1.総務企画係\0_各事業共通\2-2_経営比較分析表\R5経営比較分析表\R7.02.18_（市町村課0221〆）確認事項一覧\"/>
    </mc:Choice>
  </mc:AlternateContent>
  <xr:revisionPtr revIDLastSave="0" documentId="13_ncr:1_{FAF0CB44-69C8-40DE-B73E-2810096FC30A}" xr6:coauthVersionLast="36" xr6:coauthVersionMax="36" xr10:uidLastSave="{00000000-0000-0000-0000-000000000000}"/>
  <workbookProtection workbookAlgorithmName="SHA-512" workbookHashValue="/n4geHV5fCAvRpBdeZqGj5ngtvmmMj+VJqo27NPJr5DzzPBc8NlMR/joN+SLAlVS4ugDFEHQQ6UseNg2UjVUZw==" workbookSaltValue="oJDli43E2SBXfdeIG/Y9ew=="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T10" i="4"/>
  <c r="I10" i="4"/>
  <c r="AL8" i="4"/>
  <c r="P8" i="4"/>
  <c r="I8" i="4"/>
</calcChain>
</file>

<file path=xl/sharedStrings.xml><?xml version="1.0" encoding="utf-8"?>
<sst xmlns="http://schemas.openxmlformats.org/spreadsheetml/2006/main" count="319" uniqueCount="114">
  <si>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</si>
  <si>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</si>
  <si>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</si>
  <si>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</si>
  <si>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</si>
  <si>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</si>
  <si>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</si>
  <si>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</si>
  <si>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</si>
  <si>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</si>
  <si>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</si>
  <si>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</si>
  <si>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</si>
  <si>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</si>
  <si>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</si>
  <si>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</si>
  <si>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</si>
  <si>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</si>
  <si>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</si>
  <si>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</si>
  <si>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</si>
  <si>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</si>
  <si>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</si>
  <si>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</si>
  <si>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</si>
  <si>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</si>
  <si>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</si>
  <si>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</si>
  <si>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</si>
  <si>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</si>
  <si>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</si>
  <si>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</si>
  <si>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</si>
  <si>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</si>
  <si>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</si>
  <si>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</si>
  <si>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</si>
  <si>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</si>
  <si>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</si>
  <si>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</si>
  <si>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</si>
  <si>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</si>
  <si>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</si>
  <si>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</si>
  <si>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</si>
  <si>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</si>
  <si>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</si>
  <si>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</si>
  <si>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</si>
  <si>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</si>
  <si>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</si>
  <si>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</si>
  <si>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</si>
  <si>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</si>
  <si>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</si>
  <si>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</si>
  <si>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</si>
  <si>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</si>
  <si>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</si>
  <si>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</si>
  <si>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</si>
  <si>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</si>
  <si>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</si>
  <si>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</si>
  <si>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</si>
  <si>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</si>
  <si>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</si>
  <si>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</si>
  <si>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</si>
  <si>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</si>
  <si>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</si>
  <si>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</si>
  <si>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</si>
  <si>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</si>
  <si>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</si>
  <si>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</si>
  <si>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</si>
  <si>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</si>
  <si>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</si>
  <si>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</si>
  <si>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</si>
  <si>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</si>
  <si>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</si>
  <si>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</si>
  <si>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</si>
  <si>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</si>
  <si>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</si>
  <si>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</si>
  <si>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</si>
  <si>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</si>
  <si>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</si>
  <si>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</si>
  <si>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</si>
  <si>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</si>
  <si>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</si>
  <si>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</si>
  <si>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</si>
  <si>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</si>
  <si>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下水道事業</t>
  </si>
  <si>
    <t>特定公共下水道</t>
  </si>
  <si>
    <t>-</t>
  </si>
  <si>
    <t>非設置</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</si>
  <si>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</si>
  <si>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</si>
  <si>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</si>
  <si>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</si>
  <si>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</si>
  <si>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</si>
  <si>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</si>
  <si>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</si>
  <si>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</si>
  <si>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特定公共下水道事業については、昭和39年から建設に着手、昭和43年4月1日から供用開始し56年以上が経過している。
　現時点で管路が老朽化しており、ストックマネジメント計画に基づく管渠更生工事等を令和19年度完成を目標に実施している。
 今後、機械装置類の老朽化、排水管理棟の耐震対策の対応も必要となり、現在の経営状況を維持しながら、必要な改良等に引き続き取り組む。</t>
    <rPh sb="64" eb="66">
      <t>カンロ</t>
    </rPh>
    <rPh sb="161" eb="163">
      <t>イジ</t>
    </rPh>
    <phoneticPr fontId="4"/>
  </si>
  <si>
    <t>　経常収支比率が100％を超え、収支が黒字であることから、財政的な経営は健全であるといえるが、管路が老朽化しているためストックマネジメント計画に基づく工事等行っていく必要がある。また、機械装置類の老朽化及び排水管理棟の耐震対策も今後必要となってくるため、必要な改修を行いつつ、経営状況を維持していきたい。</t>
    <rPh sb="13" eb="14">
      <t>コ</t>
    </rPh>
    <rPh sb="16" eb="18">
      <t>シュウシ</t>
    </rPh>
    <rPh sb="19" eb="21">
      <t>クロジ</t>
    </rPh>
    <rPh sb="47" eb="49">
      <t>カンロ</t>
    </rPh>
    <phoneticPr fontId="4"/>
  </si>
  <si>
    <t>【①経常収支比率】収支が黒字であることを示す100％を上回っており、経営は健全であるといえる。
【②累積欠損金比率】累積欠損金は発生していない。
【③流動比率】100％を上回っており、支払能力に関し特段の問題は生じていない。
【④企業債残高対事業規模比率】管渠更生工事等の工事費用を企業債に依存しているため、企業債残高対事業規模比率は高い水準にある。管渠更生工事等は、令和19年度完成を目指しているため企業債借入は今後も見込まれるが、ストックマネジメント計画に基づき計画的な企業債発行に努める。
【⑤経費回収率】100％を上回っており、経費を使用料でまかなえている。
【⑥汚水処理原価】 計画的に修繕等を行っており、天災・漏水等による突発的な修繕業務が起こりにくい状況にある。そのため、汚水処理費用が抑えられ、汚水処理原価は1.98と低い数値を示している。しかし、物価高騰等により維持管理費が増加していることから、現在の経営状況を維持するため、さらなる経費削減や経営の効率化が求められる。
【⑦施設利用率】特定公共下水道は、工業地域における工業用水の排水処理を行う事業であり、1日あたりの排水量が季節等で大きく変動することがなく、一日に対応可能な最大処理能力に近い水量を処理することができる。このため、施設利用率は85.55％と類似団体と比較すると高い水準にあり、適切な施設規模であると言えるが、施設・設備が老朽化しており、今後適切な施設規模を検討する必要がある。
【⑧水洗化率】工業排水による公害の防止と都市環境の保全を目的とした特定公共下水道という性質上、水洗便所と関連しないため、水洗化率は0である。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</si>
</sst>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5</c:v>
                </c:pt>
              </c:numCache>
            </c:numRef>
          </c:val>
          <c:extLst>
            <c:ext xmlns:c16="http://schemas.microsoft.com/office/drawing/2014/chart" uri="{C3380CC4-5D6E-409C-BE32-E72D297353CC}">
              <c16:uniqueId val="{00000000-98F6-4EC6-B96B-F8F8BDC2D50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98F6-4EC6-B96B-F8F8BDC2D50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85.55</c:v>
                </c:pt>
              </c:numCache>
            </c:numRef>
          </c:val>
          <c:extLst>
            <c:ext xmlns:c16="http://schemas.microsoft.com/office/drawing/2014/chart" uri="{C3380CC4-5D6E-409C-BE32-E72D297353CC}">
              <c16:uniqueId val="{00000000-B466-4DDC-A309-1FAAB1BF8D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68.709999999999994</c:v>
                </c:pt>
              </c:numCache>
            </c:numRef>
          </c:val>
          <c:smooth val="0"/>
          <c:extLst>
            <c:ext xmlns:c16="http://schemas.microsoft.com/office/drawing/2014/chart" uri="{C3380CC4-5D6E-409C-BE32-E72D297353CC}">
              <c16:uniqueId val="{00000001-B466-4DDC-A309-1FAAB1BF8D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4AB-4976-B01B-AFDB305EC86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0.61</c:v>
                </c:pt>
              </c:numCache>
            </c:numRef>
          </c:val>
          <c:smooth val="0"/>
          <c:extLst>
            <c:ext xmlns:c16="http://schemas.microsoft.com/office/drawing/2014/chart" uri="{C3380CC4-5D6E-409C-BE32-E72D297353CC}">
              <c16:uniqueId val="{00000001-84AB-4976-B01B-AFDB305EC86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117.07</c:v>
                </c:pt>
              </c:numCache>
            </c:numRef>
          </c:val>
          <c:extLst>
            <c:ext xmlns:c16="http://schemas.microsoft.com/office/drawing/2014/chart" uri="{C3380CC4-5D6E-409C-BE32-E72D297353CC}">
              <c16:uniqueId val="{00000000-FF7C-49D7-9754-86DC998AD13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104.18</c:v>
                </c:pt>
              </c:numCache>
            </c:numRef>
          </c:val>
          <c:smooth val="0"/>
          <c:extLst>
            <c:ext xmlns:c16="http://schemas.microsoft.com/office/drawing/2014/chart" uri="{C3380CC4-5D6E-409C-BE32-E72D297353CC}">
              <c16:uniqueId val="{00000001-FF7C-49D7-9754-86DC998AD13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33.9</c:v>
                </c:pt>
              </c:numCache>
            </c:numRef>
          </c:val>
          <c:extLst>
            <c:ext xmlns:c16="http://schemas.microsoft.com/office/drawing/2014/chart" uri="{C3380CC4-5D6E-409C-BE32-E72D297353CC}">
              <c16:uniqueId val="{00000000-5C5A-4F03-9914-6C9AF3DC8C5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60.67</c:v>
                </c:pt>
              </c:numCache>
            </c:numRef>
          </c:val>
          <c:smooth val="0"/>
          <c:extLst>
            <c:ext xmlns:c16="http://schemas.microsoft.com/office/drawing/2014/chart" uri="{C3380CC4-5D6E-409C-BE32-E72D297353CC}">
              <c16:uniqueId val="{00000001-5C5A-4F03-9914-6C9AF3DC8C5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64F-419A-8B42-166D5FC8ED8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6.11</c:v>
                </c:pt>
              </c:numCache>
            </c:numRef>
          </c:val>
          <c:smooth val="0"/>
          <c:extLst>
            <c:ext xmlns:c16="http://schemas.microsoft.com/office/drawing/2014/chart" uri="{C3380CC4-5D6E-409C-BE32-E72D297353CC}">
              <c16:uniqueId val="{00000001-B64F-419A-8B42-166D5FC8ED8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472-4D66-94FF-B6BFF1C4B6C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259.61</c:v>
                </c:pt>
              </c:numCache>
            </c:numRef>
          </c:val>
          <c:smooth val="0"/>
          <c:extLst>
            <c:ext xmlns:c16="http://schemas.microsoft.com/office/drawing/2014/chart" uri="{C3380CC4-5D6E-409C-BE32-E72D297353CC}">
              <c16:uniqueId val="{00000001-4472-4D66-94FF-B6BFF1C4B6C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2873.85</c:v>
                </c:pt>
              </c:numCache>
            </c:numRef>
          </c:val>
          <c:extLst>
            <c:ext xmlns:c16="http://schemas.microsoft.com/office/drawing/2014/chart" uri="{C3380CC4-5D6E-409C-BE32-E72D297353CC}">
              <c16:uniqueId val="{00000000-CDC9-4B74-853B-B93AE4C07EF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250.69</c:v>
                </c:pt>
              </c:numCache>
            </c:numRef>
          </c:val>
          <c:smooth val="0"/>
          <c:extLst>
            <c:ext xmlns:c16="http://schemas.microsoft.com/office/drawing/2014/chart" uri="{C3380CC4-5D6E-409C-BE32-E72D297353CC}">
              <c16:uniqueId val="{00000001-CDC9-4B74-853B-B93AE4C07EF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535.08000000000004</c:v>
                </c:pt>
              </c:numCache>
            </c:numRef>
          </c:val>
          <c:extLst>
            <c:ext xmlns:c16="http://schemas.microsoft.com/office/drawing/2014/chart" uri="{C3380CC4-5D6E-409C-BE32-E72D297353CC}">
              <c16:uniqueId val="{00000000-2F88-4C51-97D3-876484CD2DB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281.22000000000003</c:v>
                </c:pt>
              </c:numCache>
            </c:numRef>
          </c:val>
          <c:smooth val="0"/>
          <c:extLst>
            <c:ext xmlns:c16="http://schemas.microsoft.com/office/drawing/2014/chart" uri="{C3380CC4-5D6E-409C-BE32-E72D297353CC}">
              <c16:uniqueId val="{00000001-2F88-4C51-97D3-876484CD2DB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120.37</c:v>
                </c:pt>
              </c:numCache>
            </c:numRef>
          </c:val>
          <c:extLst>
            <c:ext xmlns:c16="http://schemas.microsoft.com/office/drawing/2014/chart" uri="{C3380CC4-5D6E-409C-BE32-E72D297353CC}">
              <c16:uniqueId val="{00000000-2474-4022-BD91-5351819DA4E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92.76</c:v>
                </c:pt>
              </c:numCache>
            </c:numRef>
          </c:val>
          <c:smooth val="0"/>
          <c:extLst>
            <c:ext xmlns:c16="http://schemas.microsoft.com/office/drawing/2014/chart" uri="{C3380CC4-5D6E-409C-BE32-E72D297353CC}">
              <c16:uniqueId val="{00000001-2474-4022-BD91-5351819DA4E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1.98</c:v>
                </c:pt>
              </c:numCache>
            </c:numRef>
          </c:val>
          <c:extLst>
            <c:ext xmlns:c16="http://schemas.microsoft.com/office/drawing/2014/chart" uri="{C3380CC4-5D6E-409C-BE32-E72D297353CC}">
              <c16:uniqueId val="{00000000-E577-4A67-9436-8EDB75F604F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38.409999999999997</c:v>
                </c:pt>
              </c:numCache>
            </c:numRef>
          </c:val>
          <c:smooth val="0"/>
          <c:extLst>
            <c:ext xmlns:c16="http://schemas.microsoft.com/office/drawing/2014/chart" uri="{C3380CC4-5D6E-409C-BE32-E72D297353CC}">
              <c16:uniqueId val="{00000001-E577-4A67-9436-8EDB75F604F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宮城県　岩沼市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特定公共下水道</v>
      </c>
      <c r="Q8" s="70"/>
      <c r="R8" s="70"/>
      <c r="S8" s="70"/>
      <c r="T8" s="70"/>
      <c r="U8" s="70"/>
      <c r="V8" s="70"/>
      <c r="W8" s="70" t="str">
        <f>データ!L6</f>
        <v>-</v>
      </c>
      <c r="X8" s="70"/>
      <c r="Y8" s="70"/>
      <c r="Z8" s="70"/>
      <c r="AA8" s="70"/>
      <c r="AB8" s="70"/>
      <c r="AC8" s="70"/>
      <c r="AD8" s="71" t="str">
        <f>データ!$M$6</f>
        <v>非設置</v>
      </c>
      <c r="AE8" s="71"/>
      <c r="AF8" s="71"/>
      <c r="AG8" s="71"/>
      <c r="AH8" s="71"/>
      <c r="AI8" s="71"/>
      <c r="AJ8" s="71"/>
      <c r="AK8" s="3"/>
      <c r="AL8" s="44">
        <f>データ!S6</f>
        <v>43448</v>
      </c>
      <c r="AM8" s="44"/>
      <c r="AN8" s="44"/>
      <c r="AO8" s="44"/>
      <c r="AP8" s="44"/>
      <c r="AQ8" s="44"/>
      <c r="AR8" s="44"/>
      <c r="AS8" s="44"/>
      <c r="AT8" s="45">
        <f>データ!T6</f>
        <v>60.45</v>
      </c>
      <c r="AU8" s="45"/>
      <c r="AV8" s="45"/>
      <c r="AW8" s="45"/>
      <c r="AX8" s="45"/>
      <c r="AY8" s="45"/>
      <c r="AZ8" s="45"/>
      <c r="BA8" s="45"/>
      <c r="BB8" s="45">
        <f>データ!U6</f>
        <v>718.74</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77.94</v>
      </c>
      <c r="J10" s="45"/>
      <c r="K10" s="45"/>
      <c r="L10" s="45"/>
      <c r="M10" s="45"/>
      <c r="N10" s="45"/>
      <c r="O10" s="45"/>
      <c r="P10" s="45">
        <f>データ!P6</f>
        <v>0.08</v>
      </c>
      <c r="Q10" s="45"/>
      <c r="R10" s="45"/>
      <c r="S10" s="45"/>
      <c r="T10" s="45"/>
      <c r="U10" s="45"/>
      <c r="V10" s="45"/>
      <c r="W10" s="45">
        <f>データ!Q6</f>
        <v>100</v>
      </c>
      <c r="X10" s="45"/>
      <c r="Y10" s="45"/>
      <c r="Z10" s="45"/>
      <c r="AA10" s="45"/>
      <c r="AB10" s="45"/>
      <c r="AC10" s="45"/>
      <c r="AD10" s="44">
        <f>データ!R6</f>
        <v>0</v>
      </c>
      <c r="AE10" s="44"/>
      <c r="AF10" s="44"/>
      <c r="AG10" s="44"/>
      <c r="AH10" s="44"/>
      <c r="AI10" s="44"/>
      <c r="AJ10" s="44"/>
      <c r="AK10" s="2"/>
      <c r="AL10" s="44">
        <f>データ!V6</f>
        <v>33</v>
      </c>
      <c r="AM10" s="44"/>
      <c r="AN10" s="44"/>
      <c r="AO10" s="44"/>
      <c r="AP10" s="44"/>
      <c r="AQ10" s="44"/>
      <c r="AR10" s="44"/>
      <c r="AS10" s="44"/>
      <c r="AT10" s="45">
        <f>データ!W6</f>
        <v>0.49</v>
      </c>
      <c r="AU10" s="45"/>
      <c r="AV10" s="45"/>
      <c r="AW10" s="45"/>
      <c r="AX10" s="45"/>
      <c r="AY10" s="45"/>
      <c r="AZ10" s="45"/>
      <c r="BA10" s="45"/>
      <c r="BB10" s="45">
        <f>データ!X6</f>
        <v>67.349999999999994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111</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
      </c>
      <c r="F85" s="12" t="str">
        <f>データ!AT6</f>
        <v/>
      </c>
      <c r="G85" s="12" t="str">
        <f>データ!BE6</f>
        <v/>
      </c>
      <c r="H85" s="12" t="str">
        <f>データ!BP6</f>
        <v/>
      </c>
      <c r="I85" s="12" t="str">
        <f>データ!CA6</f>
        <v/>
      </c>
      <c r="J85" s="12" t="str">
        <f>データ!CL6</f>
        <v/>
      </c>
      <c r="K85" s="12" t="str">
        <f>データ!CW6</f>
        <v/>
      </c>
      <c r="L85" s="12" t="str">
        <f>データ!DH6</f>
        <v/>
      </c>
      <c r="M85" s="12" t="str">
        <f>データ!DS6</f>
        <v/>
      </c>
      <c r="N85" s="12" t="str">
        <f>データ!ED6</f>
        <v/>
      </c>
      <c r="O85" s="12" t="str">
        <f>データ!EO6</f>
        <v/>
      </c>
    </row>
  </sheetData>
  <sheetProtection algorithmName="SHA-512" hashValue="P1VI86ZQ9lWhJoLfWo/Ly6npDvS8NdPC7z0He0uwf5Ykwg4LvFwpinPBS8PGXg0efw+3NUZNZK1b3nW+mjhPCQ==" saltValue="XEo56WCgxgvsi+EVsXj5Z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42111</v>
      </c>
      <c r="D6" s="19">
        <f t="shared" si="3"/>
        <v>46</v>
      </c>
      <c r="E6" s="19">
        <f t="shared" si="3"/>
        <v>17</v>
      </c>
      <c r="F6" s="19">
        <f t="shared" si="3"/>
        <v>2</v>
      </c>
      <c r="G6" s="19">
        <f t="shared" si="3"/>
        <v>0</v>
      </c>
      <c r="H6" s="19" t="str">
        <f t="shared" si="3"/>
        <v>宮城県　岩沼市</v>
      </c>
      <c r="I6" s="19" t="str">
        <f t="shared" si="3"/>
        <v>法適用</v>
      </c>
      <c r="J6" s="19" t="str">
        <f t="shared" si="3"/>
        <v>下水道事業</v>
      </c>
      <c r="K6" s="19" t="str">
        <f t="shared" si="3"/>
        <v>特定公共下水道</v>
      </c>
      <c r="L6" s="19" t="str">
        <f t="shared" si="3"/>
        <v>-</v>
      </c>
      <c r="M6" s="19" t="str">
        <f t="shared" si="3"/>
        <v>非設置</v>
      </c>
      <c r="N6" s="20" t="str">
        <f t="shared" si="3"/>
        <v>-</v>
      </c>
      <c r="O6" s="20">
        <f t="shared" si="3"/>
        <v>77.94</v>
      </c>
      <c r="P6" s="20">
        <f t="shared" si="3"/>
        <v>0.08</v>
      </c>
      <c r="Q6" s="20">
        <f t="shared" si="3"/>
        <v>100</v>
      </c>
      <c r="R6" s="20">
        <f t="shared" si="3"/>
        <v>0</v>
      </c>
      <c r="S6" s="20">
        <f t="shared" si="3"/>
        <v>43448</v>
      </c>
      <c r="T6" s="20">
        <f t="shared" si="3"/>
        <v>60.45</v>
      </c>
      <c r="U6" s="20">
        <f t="shared" si="3"/>
        <v>718.74</v>
      </c>
      <c r="V6" s="20">
        <f t="shared" si="3"/>
        <v>33</v>
      </c>
      <c r="W6" s="20">
        <f t="shared" si="3"/>
        <v>0.49</v>
      </c>
      <c r="X6" s="20">
        <f t="shared" si="3"/>
        <v>67.349999999999994</v>
      </c>
      <c r="Y6" s="21" t="str">
        <f>IF(Y7="",NA(),Y7)</f>
        <v>-</v>
      </c>
      <c r="Z6" s="21" t="str">
        <f t="shared" ref="Z6:AH6" si="4">IF(Z7="",NA(),Z7)</f>
        <v>-</v>
      </c>
      <c r="AA6" s="21" t="str">
        <f t="shared" si="4"/>
        <v>-</v>
      </c>
      <c r="AB6" s="21" t="str">
        <f t="shared" si="4"/>
        <v>-</v>
      </c>
      <c r="AC6" s="21">
        <f t="shared" si="4"/>
        <v>117.07</v>
      </c>
      <c r="AD6" s="21" t="str">
        <f t="shared" si="4"/>
        <v>-</v>
      </c>
      <c r="AE6" s="21" t="str">
        <f t="shared" si="4"/>
        <v>-</v>
      </c>
      <c r="AF6" s="21" t="str">
        <f t="shared" si="4"/>
        <v>-</v>
      </c>
      <c r="AG6" s="21" t="str">
        <f t="shared" si="4"/>
        <v>-</v>
      </c>
      <c r="AH6" s="21">
        <f t="shared" si="4"/>
        <v>104.18</v>
      </c>
      <c r="AI6" s="20" t="str">
        <f>IF(AI7="","",IF(AI7="-","【-】","【"&amp;SUBSTITUTE(TEXT(AI7,"#,##0.00"),"-","△")&amp;"】"))</f>
        <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259.61</v>
      </c>
      <c r="AT6" s="20" t="str">
        <f>IF(AT7="","",IF(AT7="-","【-】","【"&amp;SUBSTITUTE(TEXT(AT7,"#,##0.00"),"-","△")&amp;"】"))</f>
        <v/>
      </c>
      <c r="AU6" s="21" t="str">
        <f>IF(AU7="",NA(),AU7)</f>
        <v>-</v>
      </c>
      <c r="AV6" s="21" t="str">
        <f t="shared" ref="AV6:BD6" si="6">IF(AV7="",NA(),AV7)</f>
        <v>-</v>
      </c>
      <c r="AW6" s="21" t="str">
        <f t="shared" si="6"/>
        <v>-</v>
      </c>
      <c r="AX6" s="21" t="str">
        <f t="shared" si="6"/>
        <v>-</v>
      </c>
      <c r="AY6" s="21">
        <f t="shared" si="6"/>
        <v>2873.85</v>
      </c>
      <c r="AZ6" s="21" t="str">
        <f t="shared" si="6"/>
        <v>-</v>
      </c>
      <c r="BA6" s="21" t="str">
        <f t="shared" si="6"/>
        <v>-</v>
      </c>
      <c r="BB6" s="21" t="str">
        <f t="shared" si="6"/>
        <v>-</v>
      </c>
      <c r="BC6" s="21" t="str">
        <f t="shared" si="6"/>
        <v>-</v>
      </c>
      <c r="BD6" s="21">
        <f t="shared" si="6"/>
        <v>250.69</v>
      </c>
      <c r="BE6" s="20" t="str">
        <f>IF(BE7="","",IF(BE7="-","【-】","【"&amp;SUBSTITUTE(TEXT(BE7,"#,##0.00"),"-","△")&amp;"】"))</f>
        <v/>
      </c>
      <c r="BF6" s="21" t="str">
        <f>IF(BF7="",NA(),BF7)</f>
        <v>-</v>
      </c>
      <c r="BG6" s="21" t="str">
        <f t="shared" ref="BG6:BO6" si="7">IF(BG7="",NA(),BG7)</f>
        <v>-</v>
      </c>
      <c r="BH6" s="21" t="str">
        <f t="shared" si="7"/>
        <v>-</v>
      </c>
      <c r="BI6" s="21" t="str">
        <f t="shared" si="7"/>
        <v>-</v>
      </c>
      <c r="BJ6" s="21">
        <f t="shared" si="7"/>
        <v>535.08000000000004</v>
      </c>
      <c r="BK6" s="21" t="str">
        <f t="shared" si="7"/>
        <v>-</v>
      </c>
      <c r="BL6" s="21" t="str">
        <f t="shared" si="7"/>
        <v>-</v>
      </c>
      <c r="BM6" s="21" t="str">
        <f t="shared" si="7"/>
        <v>-</v>
      </c>
      <c r="BN6" s="21" t="str">
        <f t="shared" si="7"/>
        <v>-</v>
      </c>
      <c r="BO6" s="21">
        <f t="shared" si="7"/>
        <v>281.22000000000003</v>
      </c>
      <c r="BP6" s="20" t="str">
        <f>IF(BP7="","",IF(BP7="-","【-】","【"&amp;SUBSTITUTE(TEXT(BP7,"#,##0.00"),"-","△")&amp;"】"))</f>
        <v/>
      </c>
      <c r="BQ6" s="21" t="str">
        <f>IF(BQ7="",NA(),BQ7)</f>
        <v>-</v>
      </c>
      <c r="BR6" s="21" t="str">
        <f t="shared" ref="BR6:BZ6" si="8">IF(BR7="",NA(),BR7)</f>
        <v>-</v>
      </c>
      <c r="BS6" s="21" t="str">
        <f t="shared" si="8"/>
        <v>-</v>
      </c>
      <c r="BT6" s="21" t="str">
        <f t="shared" si="8"/>
        <v>-</v>
      </c>
      <c r="BU6" s="21">
        <f t="shared" si="8"/>
        <v>120.37</v>
      </c>
      <c r="BV6" s="21" t="str">
        <f t="shared" si="8"/>
        <v>-</v>
      </c>
      <c r="BW6" s="21" t="str">
        <f t="shared" si="8"/>
        <v>-</v>
      </c>
      <c r="BX6" s="21" t="str">
        <f t="shared" si="8"/>
        <v>-</v>
      </c>
      <c r="BY6" s="21" t="str">
        <f t="shared" si="8"/>
        <v>-</v>
      </c>
      <c r="BZ6" s="21">
        <f t="shared" si="8"/>
        <v>92.76</v>
      </c>
      <c r="CA6" s="20" t="str">
        <f>IF(CA7="","",IF(CA7="-","【-】","【"&amp;SUBSTITUTE(TEXT(CA7,"#,##0.00"),"-","△")&amp;"】"))</f>
        <v/>
      </c>
      <c r="CB6" s="21" t="str">
        <f>IF(CB7="",NA(),CB7)</f>
        <v>-</v>
      </c>
      <c r="CC6" s="21" t="str">
        <f t="shared" ref="CC6:CK6" si="9">IF(CC7="",NA(),CC7)</f>
        <v>-</v>
      </c>
      <c r="CD6" s="21" t="str">
        <f t="shared" si="9"/>
        <v>-</v>
      </c>
      <c r="CE6" s="21" t="str">
        <f t="shared" si="9"/>
        <v>-</v>
      </c>
      <c r="CF6" s="21">
        <f t="shared" si="9"/>
        <v>1.98</v>
      </c>
      <c r="CG6" s="21" t="str">
        <f t="shared" si="9"/>
        <v>-</v>
      </c>
      <c r="CH6" s="21" t="str">
        <f t="shared" si="9"/>
        <v>-</v>
      </c>
      <c r="CI6" s="21" t="str">
        <f t="shared" si="9"/>
        <v>-</v>
      </c>
      <c r="CJ6" s="21" t="str">
        <f t="shared" si="9"/>
        <v>-</v>
      </c>
      <c r="CK6" s="21">
        <f t="shared" si="9"/>
        <v>38.409999999999997</v>
      </c>
      <c r="CL6" s="20" t="str">
        <f>IF(CL7="","",IF(CL7="-","【-】","【"&amp;SUBSTITUTE(TEXT(CL7,"#,##0.00"),"-","△")&amp;"】"))</f>
        <v/>
      </c>
      <c r="CM6" s="21" t="str">
        <f>IF(CM7="",NA(),CM7)</f>
        <v>-</v>
      </c>
      <c r="CN6" s="21" t="str">
        <f t="shared" ref="CN6:CV6" si="10">IF(CN7="",NA(),CN7)</f>
        <v>-</v>
      </c>
      <c r="CO6" s="21" t="str">
        <f t="shared" si="10"/>
        <v>-</v>
      </c>
      <c r="CP6" s="21" t="str">
        <f t="shared" si="10"/>
        <v>-</v>
      </c>
      <c r="CQ6" s="21">
        <f t="shared" si="10"/>
        <v>85.55</v>
      </c>
      <c r="CR6" s="21" t="str">
        <f t="shared" si="10"/>
        <v>-</v>
      </c>
      <c r="CS6" s="21" t="str">
        <f t="shared" si="10"/>
        <v>-</v>
      </c>
      <c r="CT6" s="21" t="str">
        <f t="shared" si="10"/>
        <v>-</v>
      </c>
      <c r="CU6" s="21" t="str">
        <f t="shared" si="10"/>
        <v>-</v>
      </c>
      <c r="CV6" s="21">
        <f t="shared" si="10"/>
        <v>68.709999999999994</v>
      </c>
      <c r="CW6" s="20" t="str">
        <f>IF(CW7="","",IF(CW7="-","【-】","【"&amp;SUBSTITUTE(TEXT(CW7,"#,##0.00"),"-","△")&amp;"】"))</f>
        <v/>
      </c>
      <c r="CX6" s="21" t="str">
        <f>IF(CX7="",NA(),CX7)</f>
        <v>-</v>
      </c>
      <c r="CY6" s="21" t="str">
        <f t="shared" ref="CY6:DG6" si="11">IF(CY7="",NA(),CY7)</f>
        <v>-</v>
      </c>
      <c r="CZ6" s="21" t="str">
        <f t="shared" si="11"/>
        <v>-</v>
      </c>
      <c r="DA6" s="21" t="str">
        <f t="shared" si="11"/>
        <v>-</v>
      </c>
      <c r="DB6" s="20">
        <f t="shared" si="11"/>
        <v>0</v>
      </c>
      <c r="DC6" s="21" t="str">
        <f t="shared" si="11"/>
        <v>-</v>
      </c>
      <c r="DD6" s="21" t="str">
        <f t="shared" si="11"/>
        <v>-</v>
      </c>
      <c r="DE6" s="21" t="str">
        <f t="shared" si="11"/>
        <v>-</v>
      </c>
      <c r="DF6" s="21" t="str">
        <f t="shared" si="11"/>
        <v>-</v>
      </c>
      <c r="DG6" s="21">
        <f t="shared" si="11"/>
        <v>0.61</v>
      </c>
      <c r="DH6" s="20" t="str">
        <f>IF(DH7="","",IF(DH7="-","【-】","【"&amp;SUBSTITUTE(TEXT(DH7,"#,##0.00"),"-","△")&amp;"】"))</f>
        <v/>
      </c>
      <c r="DI6" s="21" t="str">
        <f>IF(DI7="",NA(),DI7)</f>
        <v>-</v>
      </c>
      <c r="DJ6" s="21" t="str">
        <f t="shared" ref="DJ6:DR6" si="12">IF(DJ7="",NA(),DJ7)</f>
        <v>-</v>
      </c>
      <c r="DK6" s="21" t="str">
        <f t="shared" si="12"/>
        <v>-</v>
      </c>
      <c r="DL6" s="21" t="str">
        <f t="shared" si="12"/>
        <v>-</v>
      </c>
      <c r="DM6" s="21">
        <f t="shared" si="12"/>
        <v>33.9</v>
      </c>
      <c r="DN6" s="21" t="str">
        <f t="shared" si="12"/>
        <v>-</v>
      </c>
      <c r="DO6" s="21" t="str">
        <f t="shared" si="12"/>
        <v>-</v>
      </c>
      <c r="DP6" s="21" t="str">
        <f t="shared" si="12"/>
        <v>-</v>
      </c>
      <c r="DQ6" s="21" t="str">
        <f t="shared" si="12"/>
        <v>-</v>
      </c>
      <c r="DR6" s="21">
        <f t="shared" si="12"/>
        <v>60.67</v>
      </c>
      <c r="DS6" s="20" t="str">
        <f>IF(DS7="","",IF(DS7="-","【-】","【"&amp;SUBSTITUTE(TEXT(DS7,"#,##0.00"),"-","△")&amp;"】"))</f>
        <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6.11</v>
      </c>
      <c r="ED6" s="20" t="str">
        <f>IF(ED7="","",IF(ED7="-","【-】","【"&amp;SUBSTITUTE(TEXT(ED7,"#,##0.00"),"-","△")&amp;"】"))</f>
        <v/>
      </c>
      <c r="EE6" s="21" t="str">
        <f>IF(EE7="",NA(),EE7)</f>
        <v>-</v>
      </c>
      <c r="EF6" s="21" t="str">
        <f t="shared" ref="EF6:EN6" si="14">IF(EF7="",NA(),EF7)</f>
        <v>-</v>
      </c>
      <c r="EG6" s="21" t="str">
        <f t="shared" si="14"/>
        <v>-</v>
      </c>
      <c r="EH6" s="21" t="str">
        <f t="shared" si="14"/>
        <v>-</v>
      </c>
      <c r="EI6" s="21">
        <f t="shared" si="14"/>
        <v>5</v>
      </c>
      <c r="EJ6" s="21" t="str">
        <f t="shared" si="14"/>
        <v>-</v>
      </c>
      <c r="EK6" s="21" t="str">
        <f t="shared" si="14"/>
        <v>-</v>
      </c>
      <c r="EL6" s="21" t="str">
        <f t="shared" si="14"/>
        <v>-</v>
      </c>
      <c r="EM6" s="21" t="str">
        <f t="shared" si="14"/>
        <v>-</v>
      </c>
      <c r="EN6" s="21">
        <f t="shared" si="14"/>
        <v>0.1</v>
      </c>
      <c r="EO6" s="20" t="str">
        <f>IF(EO7="","",IF(EO7="-","【-】","【"&amp;SUBSTITUTE(TEXT(EO7,"#,##0.00"),"-","△")&amp;"】"))</f>
        <v/>
      </c>
    </row>
    <row r="7" spans="1:148" s="22" customFormat="1" x14ac:dyDescent="0.15">
      <c r="A7" s="14"/>
      <c r="B7" s="23">
        <v>2023</v>
      </c>
      <c r="C7" s="23">
        <v>42111</v>
      </c>
      <c r="D7" s="23">
        <v>46</v>
      </c>
      <c r="E7" s="23">
        <v>17</v>
      </c>
      <c r="F7" s="23">
        <v>2</v>
      </c>
      <c r="G7" s="23">
        <v>0</v>
      </c>
      <c r="H7" s="23" t="s">
        <v>96</v>
      </c>
      <c r="I7" s="23" t="s">
        <v>97</v>
      </c>
      <c r="J7" s="23" t="s">
        <v>98</v>
      </c>
      <c r="K7" s="23" t="s">
        <v>99</v>
      </c>
      <c r="L7" s="23" t="s">
        <v>100</v>
      </c>
      <c r="M7" s="23" t="s">
        <v>101</v>
      </c>
      <c r="N7" s="24" t="s">
        <v>100</v>
      </c>
      <c r="O7" s="24">
        <v>77.94</v>
      </c>
      <c r="P7" s="24">
        <v>0.08</v>
      </c>
      <c r="Q7" s="24">
        <v>100</v>
      </c>
      <c r="R7" s="24">
        <v>0</v>
      </c>
      <c r="S7" s="24">
        <v>43448</v>
      </c>
      <c r="T7" s="24">
        <v>60.45</v>
      </c>
      <c r="U7" s="24">
        <v>718.74</v>
      </c>
      <c r="V7" s="24">
        <v>33</v>
      </c>
      <c r="W7" s="24">
        <v>0.49</v>
      </c>
      <c r="X7" s="24">
        <v>67.349999999999994</v>
      </c>
      <c r="Y7" s="24" t="s">
        <v>100</v>
      </c>
      <c r="Z7" s="24" t="s">
        <v>100</v>
      </c>
      <c r="AA7" s="24" t="s">
        <v>100</v>
      </c>
      <c r="AB7" s="24" t="s">
        <v>100</v>
      </c>
      <c r="AC7" s="24">
        <v>117.07</v>
      </c>
      <c r="AD7" s="24" t="s">
        <v>100</v>
      </c>
      <c r="AE7" s="24" t="s">
        <v>100</v>
      </c>
      <c r="AF7" s="24" t="s">
        <v>100</v>
      </c>
      <c r="AG7" s="24" t="s">
        <v>100</v>
      </c>
      <c r="AH7" s="24">
        <v>104.18</v>
      </c>
      <c r="AI7" s="24"/>
      <c r="AJ7" s="24" t="s">
        <v>100</v>
      </c>
      <c r="AK7" s="24" t="s">
        <v>100</v>
      </c>
      <c r="AL7" s="24" t="s">
        <v>100</v>
      </c>
      <c r="AM7" s="24" t="s">
        <v>100</v>
      </c>
      <c r="AN7" s="24">
        <v>0</v>
      </c>
      <c r="AO7" s="24" t="s">
        <v>100</v>
      </c>
      <c r="AP7" s="24" t="s">
        <v>100</v>
      </c>
      <c r="AQ7" s="24" t="s">
        <v>100</v>
      </c>
      <c r="AR7" s="24" t="s">
        <v>100</v>
      </c>
      <c r="AS7" s="24">
        <v>259.61</v>
      </c>
      <c r="AT7" s="24"/>
      <c r="AU7" s="24" t="s">
        <v>100</v>
      </c>
      <c r="AV7" s="24" t="s">
        <v>100</v>
      </c>
      <c r="AW7" s="24" t="s">
        <v>100</v>
      </c>
      <c r="AX7" s="24" t="s">
        <v>100</v>
      </c>
      <c r="AY7" s="24">
        <v>2873.85</v>
      </c>
      <c r="AZ7" s="24" t="s">
        <v>100</v>
      </c>
      <c r="BA7" s="24" t="s">
        <v>100</v>
      </c>
      <c r="BB7" s="24" t="s">
        <v>100</v>
      </c>
      <c r="BC7" s="24" t="s">
        <v>100</v>
      </c>
      <c r="BD7" s="24">
        <v>250.69</v>
      </c>
      <c r="BE7" s="24"/>
      <c r="BF7" s="24" t="s">
        <v>100</v>
      </c>
      <c r="BG7" s="24" t="s">
        <v>100</v>
      </c>
      <c r="BH7" s="24" t="s">
        <v>100</v>
      </c>
      <c r="BI7" s="24" t="s">
        <v>100</v>
      </c>
      <c r="BJ7" s="24">
        <v>535.08000000000004</v>
      </c>
      <c r="BK7" s="24" t="s">
        <v>100</v>
      </c>
      <c r="BL7" s="24" t="s">
        <v>100</v>
      </c>
      <c r="BM7" s="24" t="s">
        <v>100</v>
      </c>
      <c r="BN7" s="24" t="s">
        <v>100</v>
      </c>
      <c r="BO7" s="24">
        <v>281.22000000000003</v>
      </c>
      <c r="BP7" s="24"/>
      <c r="BQ7" s="24" t="s">
        <v>100</v>
      </c>
      <c r="BR7" s="24" t="s">
        <v>100</v>
      </c>
      <c r="BS7" s="24" t="s">
        <v>100</v>
      </c>
      <c r="BT7" s="24" t="s">
        <v>100</v>
      </c>
      <c r="BU7" s="24">
        <v>120.37</v>
      </c>
      <c r="BV7" s="24" t="s">
        <v>100</v>
      </c>
      <c r="BW7" s="24" t="s">
        <v>100</v>
      </c>
      <c r="BX7" s="24" t="s">
        <v>100</v>
      </c>
      <c r="BY7" s="24" t="s">
        <v>100</v>
      </c>
      <c r="BZ7" s="24">
        <v>92.76</v>
      </c>
      <c r="CA7" s="24"/>
      <c r="CB7" s="24" t="s">
        <v>100</v>
      </c>
      <c r="CC7" s="24" t="s">
        <v>100</v>
      </c>
      <c r="CD7" s="24" t="s">
        <v>100</v>
      </c>
      <c r="CE7" s="24" t="s">
        <v>100</v>
      </c>
      <c r="CF7" s="24">
        <v>1.98</v>
      </c>
      <c r="CG7" s="24" t="s">
        <v>100</v>
      </c>
      <c r="CH7" s="24" t="s">
        <v>100</v>
      </c>
      <c r="CI7" s="24" t="s">
        <v>100</v>
      </c>
      <c r="CJ7" s="24" t="s">
        <v>100</v>
      </c>
      <c r="CK7" s="24">
        <v>38.409999999999997</v>
      </c>
      <c r="CL7" s="24"/>
      <c r="CM7" s="24" t="s">
        <v>100</v>
      </c>
      <c r="CN7" s="24" t="s">
        <v>100</v>
      </c>
      <c r="CO7" s="24" t="s">
        <v>100</v>
      </c>
      <c r="CP7" s="24" t="s">
        <v>100</v>
      </c>
      <c r="CQ7" s="24">
        <v>85.55</v>
      </c>
      <c r="CR7" s="24" t="s">
        <v>100</v>
      </c>
      <c r="CS7" s="24" t="s">
        <v>100</v>
      </c>
      <c r="CT7" s="24" t="s">
        <v>100</v>
      </c>
      <c r="CU7" s="24" t="s">
        <v>100</v>
      </c>
      <c r="CV7" s="24">
        <v>68.709999999999994</v>
      </c>
      <c r="CW7" s="24"/>
      <c r="CX7" s="24" t="s">
        <v>100</v>
      </c>
      <c r="CY7" s="24" t="s">
        <v>100</v>
      </c>
      <c r="CZ7" s="24" t="s">
        <v>100</v>
      </c>
      <c r="DA7" s="24" t="s">
        <v>100</v>
      </c>
      <c r="DB7" s="24">
        <v>0</v>
      </c>
      <c r="DC7" s="24" t="s">
        <v>100</v>
      </c>
      <c r="DD7" s="24" t="s">
        <v>100</v>
      </c>
      <c r="DE7" s="24" t="s">
        <v>100</v>
      </c>
      <c r="DF7" s="24" t="s">
        <v>100</v>
      </c>
      <c r="DG7" s="24">
        <v>0.61</v>
      </c>
      <c r="DH7" s="24"/>
      <c r="DI7" s="24" t="s">
        <v>100</v>
      </c>
      <c r="DJ7" s="24" t="s">
        <v>100</v>
      </c>
      <c r="DK7" s="24" t="s">
        <v>100</v>
      </c>
      <c r="DL7" s="24" t="s">
        <v>100</v>
      </c>
      <c r="DM7" s="24">
        <v>33.9</v>
      </c>
      <c r="DN7" s="24" t="s">
        <v>100</v>
      </c>
      <c r="DO7" s="24" t="s">
        <v>100</v>
      </c>
      <c r="DP7" s="24" t="s">
        <v>100</v>
      </c>
      <c r="DQ7" s="24" t="s">
        <v>100</v>
      </c>
      <c r="DR7" s="24">
        <v>60.67</v>
      </c>
      <c r="DS7" s="24"/>
      <c r="DT7" s="24" t="s">
        <v>100</v>
      </c>
      <c r="DU7" s="24" t="s">
        <v>100</v>
      </c>
      <c r="DV7" s="24" t="s">
        <v>100</v>
      </c>
      <c r="DW7" s="24" t="s">
        <v>100</v>
      </c>
      <c r="DX7" s="24">
        <v>0</v>
      </c>
      <c r="DY7" s="24" t="s">
        <v>100</v>
      </c>
      <c r="DZ7" s="24" t="s">
        <v>100</v>
      </c>
      <c r="EA7" s="24" t="s">
        <v>100</v>
      </c>
      <c r="EB7" s="24" t="s">
        <v>100</v>
      </c>
      <c r="EC7" s="24">
        <v>6.11</v>
      </c>
      <c r="ED7" s="24"/>
      <c r="EE7" s="24" t="s">
        <v>100</v>
      </c>
      <c r="EF7" s="24" t="s">
        <v>100</v>
      </c>
      <c r="EG7" s="24" t="s">
        <v>100</v>
      </c>
      <c r="EH7" s="24" t="s">
        <v>100</v>
      </c>
      <c r="EI7" s="24">
        <v>5</v>
      </c>
      <c r="EJ7" s="24" t="s">
        <v>100</v>
      </c>
      <c r="EK7" s="24" t="s">
        <v>100</v>
      </c>
      <c r="EL7" s="24" t="s">
        <v>100</v>
      </c>
      <c r="EM7" s="24" t="s">
        <v>100</v>
      </c>
      <c r="EN7" s="24">
        <v>0.1</v>
      </c>
      <c r="EO7" s="24"/>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熊田　愛</cp:lastModifiedBy>
  <dcterms:created xsi:type="dcterms:W3CDTF">2024-12-19T01:20:56Z</dcterms:created>
  <dcterms:modified xsi:type="dcterms:W3CDTF">2025-02-20T05:07:39Z</dcterms:modified>
  <cp:category/>
</cp:coreProperties>
</file>