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09_岩沼市\"/>
    </mc:Choice>
  </mc:AlternateContent>
  <workbookProtection workbookAlgorithmName="SHA-512" workbookHashValue="tkwe3QPUqW4bRbqJwfZCQq9PihGFWrwLYfy9tYdLVxyxFo8uy3RUE/RlL7eLSVTWP2ajNaQJA3E26Ow/KYeIAQ==" workbookSaltValue="nMkUaWdxd200ZQcZwaXtZw==" workbookSpinCount="100000" lockStructure="1"/>
  <bookViews>
    <workbookView xWindow="0" yWindow="0" windowWidth="23040" windowHeight="921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AL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<sst xmlns="http://schemas.openxmlformats.org/spreadsheetml/2006/main" count="236" uniqueCount="116">
  <si>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</si>
  <si>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</si>
  <si>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</si>
  <si>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</si>
  <si>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</si>
  <si>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</si>
  <si>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</si>
  <si>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</si>
  <si>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</si>
  <si>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</si>
  <si>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</si>
  <si>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</si>
  <si>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</si>
  <si>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</si>
  <si>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</si>
  <si>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</si>
  <si>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</si>
  <si>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</si>
  <si>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</si>
  <si>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</si>
  <si>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</si>
  <si>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</si>
  <si>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</si>
  <si>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</si>
  <si>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</si>
  <si>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</si>
  <si>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</si>
  <si>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</si>
  <si>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</si>
  <si>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</si>
  <si>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</si>
  <si>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</si>
  <si>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</si>
  <si>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</si>
  <si>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</si>
  <si>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</si>
  <si>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</si>
  <si>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</si>
  <si>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</si>
  <si>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</si>
  <si>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</si>
  <si>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</si>
  <si>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</si>
  <si>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</si>
  <si>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</si>
  <si>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</si>
  <si>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</si>
  <si>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</si>
  <si>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</si>
  <si>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</si>
  <si>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</si>
  <si>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</si>
  <si>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</si>
  <si>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</si>
  <si>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</si>
  <si>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</si>
  <si>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</si>
  <si>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</si>
  <si>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</si>
  <si>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</si>
  <si>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</si>
  <si>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</si>
  <si>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</si>
  <si>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</si>
  <si>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</si>
  <si>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</si>
  <si>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</si>
  <si>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</si>
  <si>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</si>
  <si>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</si>
  <si>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</si>
  <si>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</si>
  <si>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</si>
  <si>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</si>
  <si>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</si>
  <si>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</si>
  <si>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</si>
  <si>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</si>
  <si>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</si>
  <si>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</si>
  <si>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</si>
  <si>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</si>
  <si>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</si>
  <si>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</si>
  <si>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</si>
  <si>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</si>
  <si>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</si>
  <si>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</si>
  <si>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</si>
  <si>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</si>
  <si>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</si>
  <si>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</si>
  <si>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</si>
  <si>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</si>
  <si>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</si>
  <si>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</si>
  <si>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</si>
  <si>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</si>
  <si>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</si>
  <si>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</si>
  <si>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</si>
  <si>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</si>
  <si>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</si>
  <si>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</si>
  <si>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</si>
  <si>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</si>
  <si>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</si>
  <si>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</si>
  <si>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</si>
  <si>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</si>
  <si>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</si>
  <si>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</si>
  <si>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</si>
  <si>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収支が黒字であることを示す100％を上回っているが、一般会計からの繰入金への依存傾向があるため、更なる使用料収入の確保と維持管理費の削減に努める。
【②累積欠損金比率】
　累積欠損金は発生していないが、一般会計からの繰入金により利益を維持している状況である。引き続き、一般会計からの繰入金の適正化に努める。
【③流動比率】
　収益の向上及び企業債償還が進んだことにより前年度から49.86ポイント増加し100％を上回っており、支払能力に関し特段の問題は生じていない。
【④企業債残高対事業規模比率】
　類似団体の中では処理区域内人口密度が比較的高いことや資本費平準化債の起債がないことなどから、前年と同様類似団体平均より低い水準となっている。現在敷設している雨水管渠や将来的に管渠等の老朽化による改修・布設替により企業債借入の増加が見込まれることから、計画的な企業債の発行に努める。
【⑤経費回収率・⑥汚水処理原価】
　いずれもおおむね類似団体と同水準を推移している。今後も維持管理費の削減等に努める。
【⑦施設利用率】
流域下水道に接続していることから、指標はない。
【⑧水洗化率】
　類似団体平均値を上回る水準で推移している。今後も更なる接続促進に努める。</t>
    <rPh sb="29" eb="31">
      <t>ウワマワ</t>
    </rPh>
    <rPh sb="97" eb="99">
      <t>ルイセキ</t>
    </rPh>
    <rPh sb="99" eb="101">
      <t>ケッソン</t>
    </rPh>
    <rPh sb="101" eb="102">
      <t>キン</t>
    </rPh>
    <rPh sb="103" eb="105">
      <t>ハッセイ</t>
    </rPh>
    <rPh sb="112" eb="114">
      <t>イッパン</t>
    </rPh>
    <rPh sb="114" eb="116">
      <t>カイケイ</t>
    </rPh>
    <rPh sb="119" eb="121">
      <t>クリイレ</t>
    </rPh>
    <rPh sb="121" eb="122">
      <t>キン</t>
    </rPh>
    <rPh sb="125" eb="127">
      <t>リエキ</t>
    </rPh>
    <rPh sb="128" eb="130">
      <t>イジ</t>
    </rPh>
    <rPh sb="134" eb="136">
      <t>ジョウキョウ</t>
    </rPh>
    <rPh sb="140" eb="141">
      <t>ヒ</t>
    </rPh>
    <rPh sb="142" eb="143">
      <t>ツヅ</t>
    </rPh>
    <rPh sb="160" eb="161">
      <t>ツト</t>
    </rPh>
    <rPh sb="174" eb="176">
      <t>シュウエキ</t>
    </rPh>
    <rPh sb="177" eb="179">
      <t>コウジョウ</t>
    </rPh>
    <rPh sb="179" eb="180">
      <t>オヨ</t>
    </rPh>
    <rPh sb="181" eb="183">
      <t>キギョウ</t>
    </rPh>
    <rPh sb="183" eb="184">
      <t>サイ</t>
    </rPh>
    <rPh sb="184" eb="186">
      <t>ショウカン</t>
    </rPh>
    <rPh sb="187" eb="188">
      <t>スス</t>
    </rPh>
    <rPh sb="195" eb="198">
      <t>ゼンネンド</t>
    </rPh>
    <rPh sb="209" eb="211">
      <t>ゾウカ</t>
    </rPh>
    <rPh sb="217" eb="218">
      <t>ウワ</t>
    </rPh>
    <rPh sb="308" eb="310">
      <t>ゼンネン</t>
    </rPh>
    <rPh sb="311" eb="313">
      <t>ドウヨウ</t>
    </rPh>
    <rPh sb="332" eb="334">
      <t>ゲンザイ</t>
    </rPh>
    <rPh sb="334" eb="336">
      <t>フセツ</t>
    </rPh>
    <rPh sb="391" eb="393">
      <t>キギョウ</t>
    </rPh>
    <rPh sb="393" eb="394">
      <t>サイ</t>
    </rPh>
    <rPh sb="395" eb="397">
      <t>ハッコウ</t>
    </rPh>
    <rPh sb="398" eb="399">
      <t>ツト</t>
    </rPh>
    <rPh sb="434" eb="437">
      <t>ドウスイジュン</t>
    </rPh>
    <rPh sb="438" eb="440">
      <t>スイイ</t>
    </rPh>
    <rPh sb="445" eb="447">
      <t>コンゴ</t>
    </rPh>
    <rPh sb="516" eb="518">
      <t>スイジュン</t>
    </rPh>
    <rPh sb="519" eb="521">
      <t>スイイ</t>
    </rPh>
    <phoneticPr fontId="4"/>
  </si>
  <si>
    <t>　公共下水道事業については、昭和47年より建設に着手、昭和60年1月1日から供用開始し35年以上が経過している状況であるが、法定耐用年数に達した管渠はなく、必要に応じて改良を行っている。
　今後は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ストックマネジメント計画に基づき、引き続き計画的に管渠等の改築更新を行っていく。</t>
    <rPh sb="46" eb="48">
      <t>イジョウ</t>
    </rPh>
    <rPh sb="62" eb="64">
      <t>ホウテイ</t>
    </rPh>
    <rPh sb="64" eb="66">
      <t>タイヨウ</t>
    </rPh>
    <rPh sb="66" eb="68">
      <t>ネンスウ</t>
    </rPh>
    <rPh sb="69" eb="70">
      <t>タッ</t>
    </rPh>
    <rPh sb="72" eb="74">
      <t>カンキョ</t>
    </rPh>
    <rPh sb="78" eb="80">
      <t>ヒツヨウ</t>
    </rPh>
    <rPh sb="81" eb="82">
      <t>オウ</t>
    </rPh>
    <rPh sb="84" eb="86">
      <t>カイリョウ</t>
    </rPh>
    <rPh sb="87" eb="88">
      <t>オコナ</t>
    </rPh>
    <rPh sb="95" eb="97">
      <t>コンゴ</t>
    </rPh>
    <rPh sb="228" eb="229">
      <t>モト</t>
    </rPh>
    <rPh sb="232" eb="233">
      <t>ヒ</t>
    </rPh>
    <rPh sb="234" eb="235">
      <t>ツヅ</t>
    </rPh>
    <rPh sb="236" eb="239">
      <t>ケイカクテキ</t>
    </rPh>
    <rPh sb="240" eb="242">
      <t>カンキョ</t>
    </rPh>
    <rPh sb="242" eb="243">
      <t>トウ</t>
    </rPh>
    <rPh sb="244" eb="246">
      <t>カイチク</t>
    </rPh>
    <rPh sb="246" eb="248">
      <t>コウシン</t>
    </rPh>
    <rPh sb="249" eb="250">
      <t>オコナ</t>
    </rPh>
    <phoneticPr fontId="4"/>
  </si>
  <si>
    <t>　前年度に比べ、経営改善の傾向が見えているが、公債費の1/2以上を一般会計からの繰入金に依存しなければならない状況は、今後も続くと見込まれる。
　ストックマネジメント計画及び経営戦略に基づいた長期的な建設計画と財政計画のもと、事業全体のさらなる経営改善に努めることが必要である。</t>
    <rPh sb="1" eb="4">
      <t>ゼンネンド</t>
    </rPh>
    <rPh sb="5" eb="6">
      <t>クラ</t>
    </rPh>
    <rPh sb="8" eb="10">
      <t>ケイエイ</t>
    </rPh>
    <rPh sb="10" eb="12">
      <t>カイゼン</t>
    </rPh>
    <rPh sb="13" eb="15">
      <t>ケイコウ</t>
    </rPh>
    <rPh sb="16" eb="17">
      <t>ミ</t>
    </rPh>
    <rPh sb="30" eb="32">
      <t>イジョウ</t>
    </rPh>
    <rPh sb="92" eb="9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</si>
</sst>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0.04</c:v>
                </c:pt>
                <c:pt idx="3" formatCode="#,##0.00;&quot;△&quot;#,##0.00;&quot;-&quot;">
                  <c:v>0.01</c:v>
                </c:pt>
                <c:pt idx="4" formatCode="#,##0.00;&quot;△&quot;#,##0.00;&quot;-&quot;">
                  <c:v>0.05</c:v>
                </c:pt>
              </c:numCache>
            </c:numRef>
          </c:val>
          <c:extLst>
            <c:ext xmlns:c16="http://schemas.microsoft.com/office/drawing/2014/chart" uri="{C3380CC4-5D6E-409C-BE32-E72D297353CC}">
              <c16:uniqueId val="{00000000-5900-4BD2-8ADE-34671D0289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5900-4BD2-8ADE-34671D0289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40-448B-8DAF-6150F2832B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2A40-448B-8DAF-6150F2832B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95.48</c:v>
                </c:pt>
                <c:pt idx="1">
                  <c:v>97.15</c:v>
                </c:pt>
                <c:pt idx="2">
                  <c:v>97.15</c:v>
                </c:pt>
                <c:pt idx="3">
                  <c:v>97.72</c:v>
                </c:pt>
                <c:pt idx="4">
                  <c:v>98.05</c:v>
                </c:pt>
              </c:numCache>
            </c:numRef>
          </c:val>
          <c:extLst>
            <c:ext xmlns:c16="http://schemas.microsoft.com/office/drawing/2014/chart" uri="{C3380CC4-5D6E-409C-BE32-E72D297353CC}">
              <c16:uniqueId val="{00000000-31A8-4DAD-9055-60FA7B93FF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31A8-4DAD-9055-60FA7B93FF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107.67</c:v>
                </c:pt>
                <c:pt idx="1">
                  <c:v>108.8</c:v>
                </c:pt>
                <c:pt idx="2">
                  <c:v>104.26</c:v>
                </c:pt>
                <c:pt idx="3">
                  <c:v>110.18</c:v>
                </c:pt>
                <c:pt idx="4">
                  <c:v>111.32</c:v>
                </c:pt>
              </c:numCache>
            </c:numRef>
          </c:val>
          <c:extLst>
            <c:ext xmlns:c16="http://schemas.microsoft.com/office/drawing/2014/chart" uri="{C3380CC4-5D6E-409C-BE32-E72D297353CC}">
              <c16:uniqueId val="{00000000-4F60-42C0-8501-278A66BFE1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4F60-42C0-8501-278A66BFE1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2.83</c:v>
                </c:pt>
                <c:pt idx="1">
                  <c:v>5.91</c:v>
                </c:pt>
                <c:pt idx="2">
                  <c:v>8.8699999999999992</c:v>
                </c:pt>
                <c:pt idx="3">
                  <c:v>11.61</c:v>
                </c:pt>
                <c:pt idx="4">
                  <c:v>14.39</c:v>
                </c:pt>
              </c:numCache>
            </c:numRef>
          </c:val>
          <c:extLst>
            <c:ext xmlns:c16="http://schemas.microsoft.com/office/drawing/2014/chart" uri="{C3380CC4-5D6E-409C-BE32-E72D297353CC}">
              <c16:uniqueId val="{00000000-DD52-40CC-AB41-E9EDB5FB74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DD52-40CC-AB41-E9EDB5FB74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AA-43A8-AB2F-F72D594C67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19AA-43A8-AB2F-F72D594C67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5-4373-8FE3-2520AB38A9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6D55-4373-8FE3-2520AB38A9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76.34</c:v>
                </c:pt>
                <c:pt idx="1">
                  <c:v>94.43</c:v>
                </c:pt>
                <c:pt idx="2">
                  <c:v>104.08</c:v>
                </c:pt>
                <c:pt idx="3">
                  <c:v>128.19</c:v>
                </c:pt>
                <c:pt idx="4">
                  <c:v>178.05</c:v>
                </c:pt>
              </c:numCache>
            </c:numRef>
          </c:val>
          <c:extLst>
            <c:ext xmlns:c16="http://schemas.microsoft.com/office/drawing/2014/chart" uri="{C3380CC4-5D6E-409C-BE32-E72D297353CC}">
              <c16:uniqueId val="{00000000-421B-4996-B6F3-B0175A0AB8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21B-4996-B6F3-B0175A0AB8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652.1</c:v>
                </c:pt>
                <c:pt idx="1">
                  <c:v>609.37</c:v>
                </c:pt>
                <c:pt idx="2">
                  <c:v>561.91</c:v>
                </c:pt>
                <c:pt idx="3">
                  <c:v>355.59</c:v>
                </c:pt>
                <c:pt idx="4">
                  <c:v>354.98</c:v>
                </c:pt>
              </c:numCache>
            </c:numRef>
          </c:val>
          <c:extLst>
            <c:ext xmlns:c16="http://schemas.microsoft.com/office/drawing/2014/chart" uri="{C3380CC4-5D6E-409C-BE32-E72D297353CC}">
              <c16:uniqueId val="{00000000-4C02-42A2-BB7B-A81DA13953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4C02-42A2-BB7B-A81DA13953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68.83</c:v>
                </c:pt>
                <c:pt idx="1">
                  <c:v>75.78</c:v>
                </c:pt>
                <c:pt idx="2">
                  <c:v>100.87</c:v>
                </c:pt>
                <c:pt idx="3">
                  <c:v>109.81</c:v>
                </c:pt>
                <c:pt idx="4">
                  <c:v>95.24</c:v>
                </c:pt>
              </c:numCache>
            </c:numRef>
          </c:val>
          <c:extLst>
            <c:ext xmlns:c16="http://schemas.microsoft.com/office/drawing/2014/chart" uri="{C3380CC4-5D6E-409C-BE32-E72D297353CC}">
              <c16:uniqueId val="{00000000-1032-446A-B494-8E0B5B973F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032-446A-B494-8E0B5B973F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237.13</c:v>
                </c:pt>
                <c:pt idx="1">
                  <c:v>213.79</c:v>
                </c:pt>
                <c:pt idx="2">
                  <c:v>162.41999999999999</c:v>
                </c:pt>
                <c:pt idx="3">
                  <c:v>149.68</c:v>
                </c:pt>
                <c:pt idx="4">
                  <c:v>173.81</c:v>
                </c:pt>
              </c:numCache>
            </c:numRef>
          </c:val>
          <c:extLst>
            <c:ext xmlns:c16="http://schemas.microsoft.com/office/drawing/2014/chart" uri="{C3380CC4-5D6E-409C-BE32-E72D297353CC}">
              <c16:uniqueId val="{00000000-C786-4C86-92C5-BF120C8821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C786-4C86-92C5-BF120C8821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データ!H6</f>
        <v>宮城県　岩沼市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62" t="s">
        <v>9</v>
      </c>
      <c r="BM7" s="63"/>
      <c r="BN7" s="63"/>
      <c r="BO7" s="63"/>
      <c r="BP7" s="63"/>
      <c r="BQ7" s="63"/>
      <c r="BR7" s="63"/>
      <c r="BS7" s="63"/>
      <c r="BT7" s="63"/>
      <c r="BU7" s="63"/>
      <c r="BV7" s="63"/>
      <c r="BW7" s="63"/>
      <c r="BX7" s="63"/>
      <c r="BY7" s="64"/>
    </row>
    <row r="8" spans="1:78" ht="18.75" customHeight="1" x14ac:dyDescent="0.15">
      <c r="A8" s="2"/>
      <c r="B8" s="58" t="str">
        <f>データ!I6</f>
        <v>法適用</v>
      </c>
      <c r="C8" s="58"/>
      <c r="D8" s="58"/>
      <c r="E8" s="58"/>
      <c r="F8" s="58"/>
      <c r="G8" s="58"/>
      <c r="H8" s="58"/>
      <c r="I8" s="58" t="str">
        <f>データ!J6</f>
        <v>下水道事業</v>
      </c>
      <c r="J8" s="58"/>
      <c r="K8" s="58"/>
      <c r="L8" s="58"/>
      <c r="M8" s="58"/>
      <c r="N8" s="58"/>
      <c r="O8" s="58"/>
      <c r="P8" s="58" t="str">
        <f>データ!K6</f>
        <v>公共下水道</v>
      </c>
      <c r="Q8" s="58"/>
      <c r="R8" s="58"/>
      <c r="S8" s="58"/>
      <c r="T8" s="58"/>
      <c r="U8" s="58"/>
      <c r="V8" s="58"/>
      <c r="W8" s="58" t="str">
        <f>データ!L6</f>
        <v>Bd1</v>
      </c>
      <c r="X8" s="58"/>
      <c r="Y8" s="58"/>
      <c r="Z8" s="58"/>
      <c r="AA8" s="58"/>
      <c r="AB8" s="58"/>
      <c r="AC8" s="58"/>
      <c r="AD8" s="59" t="str">
        <f>データ!$M$6</f>
        <v>非設置</v>
      </c>
      <c r="AE8" s="59"/>
      <c r="AF8" s="59"/>
      <c r="AG8" s="59"/>
      <c r="AH8" s="59"/>
      <c r="AI8" s="59"/>
      <c r="AJ8" s="59"/>
      <c r="AK8" s="3"/>
      <c r="AL8" s="38">
        <f>データ!S6</f>
        <v>43448</v>
      </c>
      <c r="AM8" s="38"/>
      <c r="AN8" s="38"/>
      <c r="AO8" s="38"/>
      <c r="AP8" s="38"/>
      <c r="AQ8" s="38"/>
      <c r="AR8" s="38"/>
      <c r="AS8" s="38"/>
      <c r="AT8" s="39">
        <f>データ!T6</f>
        <v>60.45</v>
      </c>
      <c r="AU8" s="39"/>
      <c r="AV8" s="39"/>
      <c r="AW8" s="39"/>
      <c r="AX8" s="39"/>
      <c r="AY8" s="39"/>
      <c r="AZ8" s="39"/>
      <c r="BA8" s="39"/>
      <c r="BB8" s="39">
        <f>データ!U6</f>
        <v>718.74</v>
      </c>
      <c r="BC8" s="39"/>
      <c r="BD8" s="39"/>
      <c r="BE8" s="39"/>
      <c r="BF8" s="39"/>
      <c r="BG8" s="39"/>
      <c r="BH8" s="39"/>
      <c r="BI8" s="39"/>
      <c r="BJ8" s="3"/>
      <c r="BK8" s="3"/>
      <c r="BL8" s="54" t="s">
        <v>10</v>
      </c>
      <c r="BM8" s="55"/>
      <c r="BN8" s="56" t="s">
        <v>11</v>
      </c>
      <c r="BO8" s="56"/>
      <c r="BP8" s="56"/>
      <c r="BQ8" s="56"/>
      <c r="BR8" s="56"/>
      <c r="BS8" s="56"/>
      <c r="BT8" s="56"/>
      <c r="BU8" s="56"/>
      <c r="BV8" s="56"/>
      <c r="BW8" s="56"/>
      <c r="BX8" s="56"/>
      <c r="BY8" s="57"/>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45" t="s">
        <v>20</v>
      </c>
      <c r="BM9" s="46"/>
      <c r="BN9" s="47" t="s">
        <v>21</v>
      </c>
      <c r="BO9" s="47"/>
      <c r="BP9" s="47"/>
      <c r="BQ9" s="47"/>
      <c r="BR9" s="47"/>
      <c r="BS9" s="47"/>
      <c r="BT9" s="47"/>
      <c r="BU9" s="47"/>
      <c r="BV9" s="47"/>
      <c r="BW9" s="47"/>
      <c r="BX9" s="47"/>
      <c r="BY9" s="48"/>
    </row>
    <row r="10" spans="1:78" ht="18.75" customHeight="1" x14ac:dyDescent="0.15">
      <c r="A10" s="2"/>
      <c r="B10" s="39" t="str">
        <f>データ!N6</f>
        <v>-</v>
      </c>
      <c r="C10" s="39"/>
      <c r="D10" s="39"/>
      <c r="E10" s="39"/>
      <c r="F10" s="39"/>
      <c r="G10" s="39"/>
      <c r="H10" s="39"/>
      <c r="I10" s="39">
        <f>データ!O6</f>
        <v>87.7</v>
      </c>
      <c r="J10" s="39"/>
      <c r="K10" s="39"/>
      <c r="L10" s="39"/>
      <c r="M10" s="39"/>
      <c r="N10" s="39"/>
      <c r="O10" s="39"/>
      <c r="P10" s="39">
        <f>データ!P6</f>
        <v>93.78</v>
      </c>
      <c r="Q10" s="39"/>
      <c r="R10" s="39"/>
      <c r="S10" s="39"/>
      <c r="T10" s="39"/>
      <c r="U10" s="39"/>
      <c r="V10" s="39"/>
      <c r="W10" s="39">
        <f>データ!Q6</f>
        <v>92.01</v>
      </c>
      <c r="X10" s="39"/>
      <c r="Y10" s="39"/>
      <c r="Z10" s="39"/>
      <c r="AA10" s="39"/>
      <c r="AB10" s="39"/>
      <c r="AC10" s="39"/>
      <c r="AD10" s="38">
        <f>データ!R6</f>
        <v>2948</v>
      </c>
      <c r="AE10" s="38"/>
      <c r="AF10" s="38"/>
      <c r="AG10" s="38"/>
      <c r="AH10" s="38"/>
      <c r="AI10" s="38"/>
      <c r="AJ10" s="38"/>
      <c r="AK10" s="2"/>
      <c r="AL10" s="38">
        <f>データ!V6</f>
        <v>40690</v>
      </c>
      <c r="AM10" s="38"/>
      <c r="AN10" s="38"/>
      <c r="AO10" s="38"/>
      <c r="AP10" s="38"/>
      <c r="AQ10" s="38"/>
      <c r="AR10" s="38"/>
      <c r="AS10" s="38"/>
      <c r="AT10" s="39">
        <f>データ!W6</f>
        <v>10.44</v>
      </c>
      <c r="AU10" s="39"/>
      <c r="AV10" s="39"/>
      <c r="AW10" s="39"/>
      <c r="AX10" s="39"/>
      <c r="AY10" s="39"/>
      <c r="AZ10" s="39"/>
      <c r="BA10" s="39"/>
      <c r="BB10" s="39">
        <f>データ!X6</f>
        <v>3897.51</v>
      </c>
      <c r="BC10" s="39"/>
      <c r="BD10" s="39"/>
      <c r="BE10" s="39"/>
      <c r="BF10" s="39"/>
      <c r="BG10" s="39"/>
      <c r="BH10" s="39"/>
      <c r="BI10" s="39"/>
      <c r="BJ10" s="2"/>
      <c r="BK10" s="2"/>
      <c r="BL10" s="40" t="s">
        <v>22</v>
      </c>
      <c r="BM10" s="41"/>
      <c r="BN10" s="42" t="s">
        <v>23</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3" t="s">
        <v>27</v>
      </c>
      <c r="BM45" s="74"/>
      <c r="BN45" s="74"/>
      <c r="BO45" s="74"/>
      <c r="BP45" s="74"/>
      <c r="BQ45" s="74"/>
      <c r="BR45" s="74"/>
      <c r="BS45" s="74"/>
      <c r="BT45" s="74"/>
      <c r="BU45" s="74"/>
      <c r="BV45" s="74"/>
      <c r="BW45" s="74"/>
      <c r="BX45" s="74"/>
      <c r="BY45" s="74"/>
      <c r="BZ45" s="7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6"/>
      <c r="BM46" s="77"/>
      <c r="BN46" s="77"/>
      <c r="BO46" s="77"/>
      <c r="BP46" s="77"/>
      <c r="BQ46" s="77"/>
      <c r="BR46" s="77"/>
      <c r="BS46" s="77"/>
      <c r="BT46" s="77"/>
      <c r="BU46" s="77"/>
      <c r="BV46" s="77"/>
      <c r="BW46" s="77"/>
      <c r="BX46" s="77"/>
      <c r="BY46" s="77"/>
      <c r="BZ46" s="7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3" t="s">
        <v>29</v>
      </c>
      <c r="BM64" s="74"/>
      <c r="BN64" s="74"/>
      <c r="BO64" s="74"/>
      <c r="BP64" s="74"/>
      <c r="BQ64" s="74"/>
      <c r="BR64" s="74"/>
      <c r="BS64" s="74"/>
      <c r="BT64" s="74"/>
      <c r="BU64" s="74"/>
      <c r="BV64" s="74"/>
      <c r="BW64" s="74"/>
      <c r="BX64" s="74"/>
      <c r="BY64" s="74"/>
      <c r="BZ64" s="7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6"/>
      <c r="BM65" s="77"/>
      <c r="BN65" s="77"/>
      <c r="BO65" s="77"/>
      <c r="BP65" s="77"/>
      <c r="BQ65" s="77"/>
      <c r="BR65" s="77"/>
      <c r="BS65" s="77"/>
      <c r="BT65" s="77"/>
      <c r="BU65" s="77"/>
      <c r="BV65" s="77"/>
      <c r="BW65" s="77"/>
      <c r="BX65" s="77"/>
      <c r="BY65" s="77"/>
      <c r="BZ65" s="7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KezWBETjd2CIlriVcA3HM2tLPNP0WIHGIN7C0Sq57fZuNFsnD1gRTUe7r/HnSWRiAy5LwHoCoQLMMEXtw4hVA==" saltValue="j2FGkiW72B5GcWOdBB5b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42111</v>
      </c>
      <c r="D6" s="19">
        <f t="shared" si="3"/>
        <v>46</v>
      </c>
      <c r="E6" s="19">
        <f t="shared" si="3"/>
        <v>17</v>
      </c>
      <c r="F6" s="19">
        <f t="shared" si="3"/>
        <v>1</v>
      </c>
      <c r="G6" s="19">
        <f t="shared" si="3"/>
        <v>0</v>
      </c>
      <c r="H6" s="19" t="str">
        <f t="shared" si="3"/>
        <v>宮城県　岩沼市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87.7</v>
      </c>
      <c r="P6" s="20">
        <f t="shared" si="3"/>
        <v>93.78</v>
      </c>
      <c r="Q6" s="20">
        <f t="shared" si="3"/>
        <v>92.01</v>
      </c>
      <c r="R6" s="20">
        <f t="shared" si="3"/>
        <v>2948</v>
      </c>
      <c r="S6" s="20">
        <f t="shared" si="3"/>
        <v>43448</v>
      </c>
      <c r="T6" s="20">
        <f t="shared" si="3"/>
        <v>60.45</v>
      </c>
      <c r="U6" s="20">
        <f t="shared" si="3"/>
        <v>718.74</v>
      </c>
      <c r="V6" s="20">
        <f t="shared" si="3"/>
        <v>40690</v>
      </c>
      <c r="W6" s="20">
        <f t="shared" si="3"/>
        <v>10.44</v>
      </c>
      <c r="X6" s="20">
        <f t="shared" si="3"/>
        <v>3897.51</v>
      </c>
      <c r="Y6" s="21">
        <f>IF(Y7="",NA(),Y7)</f>
        <v>107.67</v>
      </c>
      <c r="Z6" s="21">
        <f t="shared" ref="Z6:AH6" si="4">IF(Z7="",NA(),Z7)</f>
        <v>108.8</v>
      </c>
      <c r="AA6" s="21">
        <f t="shared" si="4"/>
        <v>104.26</v>
      </c>
      <c r="AB6" s="21">
        <f t="shared" si="4"/>
        <v>110.18</v>
      </c>
      <c r="AC6" s="21">
        <f t="shared" si="4"/>
        <v>111.32</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76.34</v>
      </c>
      <c r="AV6" s="21">
        <f t="shared" ref="AV6:BD6" si="6">IF(AV7="",NA(),AV7)</f>
        <v>94.43</v>
      </c>
      <c r="AW6" s="21">
        <f t="shared" si="6"/>
        <v>104.08</v>
      </c>
      <c r="AX6" s="21">
        <f t="shared" si="6"/>
        <v>128.19</v>
      </c>
      <c r="AY6" s="21">
        <f t="shared" si="6"/>
        <v>178.05</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652.1</v>
      </c>
      <c r="BG6" s="21">
        <f t="shared" ref="BG6:BO6" si="7">IF(BG7="",NA(),BG7)</f>
        <v>609.37</v>
      </c>
      <c r="BH6" s="21">
        <f t="shared" si="7"/>
        <v>561.91</v>
      </c>
      <c r="BI6" s="21">
        <f t="shared" si="7"/>
        <v>355.59</v>
      </c>
      <c r="BJ6" s="21">
        <f t="shared" si="7"/>
        <v>354.98</v>
      </c>
      <c r="BK6" s="21">
        <f t="shared" si="7"/>
        <v>847.44</v>
      </c>
      <c r="BL6" s="21">
        <f t="shared" si="7"/>
        <v>857.88</v>
      </c>
      <c r="BM6" s="21">
        <f t="shared" si="7"/>
        <v>825.1</v>
      </c>
      <c r="BN6" s="21">
        <f t="shared" si="7"/>
        <v>789.87</v>
      </c>
      <c r="BO6" s="21">
        <f t="shared" si="7"/>
        <v>749.43</v>
      </c>
      <c r="BP6" s="20" t="str">
        <f>IF(BP7="","",IF(BP7="-","【-】","【"&amp;SUBSTITUTE(TEXT(BP7,"#,##0.00"),"-","△")&amp;"】"))</f>
        <v>【630.82】</v>
      </c>
      <c r="BQ6" s="21">
        <f>IF(BQ7="",NA(),BQ7)</f>
        <v>68.83</v>
      </c>
      <c r="BR6" s="21">
        <f t="shared" ref="BR6:BZ6" si="8">IF(BR7="",NA(),BR7)</f>
        <v>75.78</v>
      </c>
      <c r="BS6" s="21">
        <f t="shared" si="8"/>
        <v>100.87</v>
      </c>
      <c r="BT6" s="21">
        <f t="shared" si="8"/>
        <v>109.81</v>
      </c>
      <c r="BU6" s="21">
        <f t="shared" si="8"/>
        <v>95.24</v>
      </c>
      <c r="BV6" s="21">
        <f t="shared" si="8"/>
        <v>94.69</v>
      </c>
      <c r="BW6" s="21">
        <f t="shared" si="8"/>
        <v>94.97</v>
      </c>
      <c r="BX6" s="21">
        <f t="shared" si="8"/>
        <v>97.07</v>
      </c>
      <c r="BY6" s="21">
        <f t="shared" si="8"/>
        <v>98.06</v>
      </c>
      <c r="BZ6" s="21">
        <f t="shared" si="8"/>
        <v>98.46</v>
      </c>
      <c r="CA6" s="20" t="str">
        <f>IF(CA7="","",IF(CA7="-","【-】","【"&amp;SUBSTITUTE(TEXT(CA7,"#,##0.00"),"-","△")&amp;"】"))</f>
        <v>【97.81】</v>
      </c>
      <c r="CB6" s="21">
        <f>IF(CB7="",NA(),CB7)</f>
        <v>237.13</v>
      </c>
      <c r="CC6" s="21">
        <f t="shared" ref="CC6:CK6" si="9">IF(CC7="",NA(),CC7)</f>
        <v>213.79</v>
      </c>
      <c r="CD6" s="21">
        <f t="shared" si="9"/>
        <v>162.41999999999999</v>
      </c>
      <c r="CE6" s="21">
        <f t="shared" si="9"/>
        <v>149.68</v>
      </c>
      <c r="CF6" s="21">
        <f t="shared" si="9"/>
        <v>173.81</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95.48</v>
      </c>
      <c r="CY6" s="21">
        <f t="shared" ref="CY6:DG6" si="11">IF(CY7="",NA(),CY7)</f>
        <v>97.15</v>
      </c>
      <c r="CZ6" s="21">
        <f t="shared" si="11"/>
        <v>97.15</v>
      </c>
      <c r="DA6" s="21">
        <f t="shared" si="11"/>
        <v>97.72</v>
      </c>
      <c r="DB6" s="21">
        <f t="shared" si="11"/>
        <v>98.05</v>
      </c>
      <c r="DC6" s="21">
        <f t="shared" si="11"/>
        <v>92.62</v>
      </c>
      <c r="DD6" s="21">
        <f t="shared" si="11"/>
        <v>92.72</v>
      </c>
      <c r="DE6" s="21">
        <f t="shared" si="11"/>
        <v>92.88</v>
      </c>
      <c r="DF6" s="21">
        <f t="shared" si="11"/>
        <v>92.9</v>
      </c>
      <c r="DG6" s="21">
        <f t="shared" si="11"/>
        <v>92.89</v>
      </c>
      <c r="DH6" s="20" t="str">
        <f>IF(DH7="","",IF(DH7="-","【-】","【"&amp;SUBSTITUTE(TEXT(DH7,"#,##0.00"),"-","△")&amp;"】"))</f>
        <v>【95.91】</v>
      </c>
      <c r="DI6" s="21">
        <f>IF(DI7="",NA(),DI7)</f>
        <v>2.83</v>
      </c>
      <c r="DJ6" s="21">
        <f t="shared" ref="DJ6:DR6" si="12">IF(DJ7="",NA(),DJ7)</f>
        <v>5.91</v>
      </c>
      <c r="DK6" s="21">
        <f t="shared" si="12"/>
        <v>8.8699999999999992</v>
      </c>
      <c r="DL6" s="21">
        <f t="shared" si="12"/>
        <v>11.61</v>
      </c>
      <c r="DM6" s="21">
        <f t="shared" si="12"/>
        <v>14.39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1">
        <f t="shared" si="14"/>
        <v>0.04</v>
      </c>
      <c r="EH6" s="21">
        <f t="shared" si="14"/>
        <v>0.01</v>
      </c>
      <c r="EI6" s="21">
        <f t="shared" si="14"/>
        <v>0.05</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42111</v>
      </c>
      <c r="D7" s="23">
        <v>46</v>
      </c>
      <c r="E7" s="23">
        <v>17</v>
      </c>
      <c r="F7" s="23">
        <v>1</v>
      </c>
      <c r="G7" s="23">
        <v>0</v>
      </c>
      <c r="H7" s="23" t="s">
        <v>96</v>
      </c>
      <c r="I7" s="23" t="s">
        <v>97</v>
      </c>
      <c r="J7" s="23" t="s">
        <v>98</v>
      </c>
      <c r="K7" s="23" t="s">
        <v>99</v>
      </c>
      <c r="L7" s="23" t="s">
        <v>100</v>
      </c>
      <c r="M7" s="23" t="s">
        <v>101</v>
      </c>
      <c r="N7" s="24" t="s">
        <v>102</v>
      </c>
      <c r="O7" s="24">
        <v>87.7</v>
      </c>
      <c r="P7" s="24">
        <v>93.78</v>
      </c>
      <c r="Q7" s="24">
        <v>92.01</v>
      </c>
      <c r="R7" s="24">
        <v>2948</v>
      </c>
      <c r="S7" s="24">
        <v>43448</v>
      </c>
      <c r="T7" s="24">
        <v>60.45</v>
      </c>
      <c r="U7" s="24">
        <v>718.74</v>
      </c>
      <c r="V7" s="24">
        <v>40690</v>
      </c>
      <c r="W7" s="24">
        <v>10.44</v>
      </c>
      <c r="X7" s="24">
        <v>3897.51</v>
      </c>
      <c r="Y7" s="24">
        <v>107.67</v>
      </c>
      <c r="Z7" s="24">
        <v>108.8</v>
      </c>
      <c r="AA7" s="24">
        <v>104.26</v>
      </c>
      <c r="AB7" s="24">
        <v>110.18</v>
      </c>
      <c r="AC7" s="24">
        <v>111.32</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76.34</v>
      </c>
      <c r="AV7" s="24">
        <v>94.43</v>
      </c>
      <c r="AW7" s="24">
        <v>104.08</v>
      </c>
      <c r="AX7" s="24">
        <v>128.19</v>
      </c>
      <c r="AY7" s="24">
        <v>178.05</v>
      </c>
      <c r="AZ7" s="24">
        <v>68.180000000000007</v>
      </c>
      <c r="BA7" s="24">
        <v>67.930000000000007</v>
      </c>
      <c r="BB7" s="24">
        <v>68.53</v>
      </c>
      <c r="BC7" s="24">
        <v>69.180000000000007</v>
      </c>
      <c r="BD7" s="24">
        <v>76.319999999999993</v>
      </c>
      <c r="BE7" s="24">
        <v>78.430000000000007</v>
      </c>
      <c r="BF7" s="24">
        <v>652.1</v>
      </c>
      <c r="BG7" s="24">
        <v>609.37</v>
      </c>
      <c r="BH7" s="24">
        <v>561.91</v>
      </c>
      <c r="BI7" s="24">
        <v>355.59</v>
      </c>
      <c r="BJ7" s="24">
        <v>354.98</v>
      </c>
      <c r="BK7" s="24">
        <v>847.44</v>
      </c>
      <c r="BL7" s="24">
        <v>857.88</v>
      </c>
      <c r="BM7" s="24">
        <v>825.1</v>
      </c>
      <c r="BN7" s="24">
        <v>789.87</v>
      </c>
      <c r="BO7" s="24">
        <v>749.43</v>
      </c>
      <c r="BP7" s="24">
        <v>630.82000000000005</v>
      </c>
      <c r="BQ7" s="24">
        <v>68.83</v>
      </c>
      <c r="BR7" s="24">
        <v>75.78</v>
      </c>
      <c r="BS7" s="24">
        <v>100.87</v>
      </c>
      <c r="BT7" s="24">
        <v>109.81</v>
      </c>
      <c r="BU7" s="24">
        <v>95.24</v>
      </c>
      <c r="BV7" s="24">
        <v>94.69</v>
      </c>
      <c r="BW7" s="24">
        <v>94.97</v>
      </c>
      <c r="BX7" s="24">
        <v>97.07</v>
      </c>
      <c r="BY7" s="24">
        <v>98.06</v>
      </c>
      <c r="BZ7" s="24">
        <v>98.46</v>
      </c>
      <c r="CA7" s="24">
        <v>97.81</v>
      </c>
      <c r="CB7" s="24">
        <v>237.13</v>
      </c>
      <c r="CC7" s="24">
        <v>213.79</v>
      </c>
      <c r="CD7" s="24">
        <v>162.41999999999999</v>
      </c>
      <c r="CE7" s="24">
        <v>149.68</v>
      </c>
      <c r="CF7" s="24">
        <v>173.81</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95.48</v>
      </c>
      <c r="CY7" s="24">
        <v>97.15</v>
      </c>
      <c r="CZ7" s="24">
        <v>97.15</v>
      </c>
      <c r="DA7" s="24">
        <v>97.72</v>
      </c>
      <c r="DB7" s="24">
        <v>98.05</v>
      </c>
      <c r="DC7" s="24">
        <v>92.62</v>
      </c>
      <c r="DD7" s="24">
        <v>92.72</v>
      </c>
      <c r="DE7" s="24">
        <v>92.88</v>
      </c>
      <c r="DF7" s="24">
        <v>92.9</v>
      </c>
      <c r="DG7" s="24">
        <v>92.89</v>
      </c>
      <c r="DH7" s="24">
        <v>95.91</v>
      </c>
      <c r="DI7" s="24">
        <v>2.83</v>
      </c>
      <c r="DJ7" s="24">
        <v>5.91</v>
      </c>
      <c r="DK7" s="24">
        <v>8.8699999999999992</v>
      </c>
      <c r="DL7" s="24">
        <v>11.61</v>
      </c>
      <c r="DM7" s="24">
        <v>14.39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0.04</v>
      </c>
      <c r="EH7" s="24">
        <v>0.01</v>
      </c>
      <c r="EI7" s="24">
        <v>0.05</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2025-02-10T01:43:44Z</cp:lastPrinted>
  <dcterms:created xsi:type="dcterms:W3CDTF">2025-01-24T06:58:04Z</dcterms:created>
  <dcterms:modified xsi:type="dcterms:W3CDTF">2025-02-25T07:12:27Z</dcterms:modified>
  <cp:category/>
</cp:coreProperties>
</file>