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09_岩沼市★☆\"/>
    </mc:Choice>
  </mc:AlternateContent>
  <xr:revisionPtr revIDLastSave="0" documentId="13_ncr:1_{50986BDD-9F91-4650-82FF-52132E6BFE85}" xr6:coauthVersionLast="47" xr6:coauthVersionMax="47" xr10:uidLastSave="{00000000-0000-0000-0000-000000000000}"/>
  <workbookProtection workbookAlgorithmName="SHA-512" workbookHashValue="2zaCe/glrvxp/souS9UpuJLu6ff+J2JmBJUb5gEMLGnt0ULzKz1IW0J706kD8SjRrv0sFA38xL6BDec/ZqP+Gw==" workbookSaltValue="XYHdJjoftCzKtkZVjMy6Rg==" workbookSpinCount="100000" lockStructure="1"/>
  <bookViews>
    <workbookView xWindow="20370" yWindow="-472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<sst xmlns="http://schemas.openxmlformats.org/spreadsheetml/2006/main" count="228" uniqueCount="112">
  <si>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</si>
  <si>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</si>
  <si>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</si>
  <si>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</si>
  <si>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</si>
  <si>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</si>
  <si>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</si>
  <si>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</si>
  <si>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</si>
  <si>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</si>
  <si>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</si>
  <si>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</si>
  <si>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</si>
  <si>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</si>
  <si>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</si>
  <si>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</si>
  <si>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</si>
  <si>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</si>
  <si>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</si>
  <si>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</si>
  <si>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</si>
  <si>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</si>
  <si>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</si>
  <si>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</si>
  <si>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</si>
  <si>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</si>
  <si>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</si>
  <si>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</si>
  <si>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</si>
  <si>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</si>
  <si>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</si>
  <si>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</si>
  <si>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</si>
  <si>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</si>
  <si>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</si>
  <si>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</si>
  <si>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</si>
  <si>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</si>
  <si>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</si>
  <si>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</si>
  <si>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</si>
  <si>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</si>
  <si>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</si>
  <si>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</si>
  <si>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</si>
  <si>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</si>
  <si>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</si>
  <si>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</si>
  <si>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</si>
  <si>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</si>
  <si>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</si>
  <si>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</si>
  <si>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</si>
  <si>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</si>
  <si>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</si>
  <si>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</si>
  <si>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</si>
  <si>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</si>
  <si>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</si>
  <si>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</si>
  <si>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</si>
  <si>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</si>
  <si>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</si>
  <si>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</si>
  <si>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</si>
  <si>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</si>
  <si>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</si>
  <si>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</si>
  <si>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</si>
  <si>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</si>
  <si>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</si>
  <si>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</si>
  <si>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</si>
  <si>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</si>
  <si>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</si>
  <si>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</si>
  <si>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</si>
  <si>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</si>
  <si>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</si>
  <si>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</si>
  <si>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</si>
  <si>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</si>
  <si>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</si>
  <si>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</si>
  <si>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</si>
  <si>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</si>
  <si>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</si>
  <si>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</si>
  <si>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</si>
  <si>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</si>
  <si>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</si>
  <si>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</si>
  <si>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</si>
  <si>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岩沼市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</si>
  <si>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</si>
  <si>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</si>
  <si>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</si>
  <si>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</si>
  <si>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</si>
  <si>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</si>
  <si>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</si>
  <si>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</si>
  <si>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</si>
  <si>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</si>
  <si>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</si>
  <si>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</si>
  <si>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</si>
  <si>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</si>
  <si>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</si>
  <si>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【①経常収支比率】健全経営の指標とされる100％を継続して上回り、全国平均や類似団体平均も上回っているため、現時点での経営状態は概ね健全であるといえる。
【②累積欠損金比率】累積欠損金は発生していない。
【③流動比率】理想とされる200%以上に達していることから、支払能力に特段の問題は生じていない。
【④企業債残高対給水収益比率】類似団体平均と比較して財政的には健全であるといえるものの、施設管路更新のための企業債発行が増加していく状況に備え、補助事業の活用による財源の確保とともに、経営戦略等に基づく計画的な企業債の発行に努める。
【⑤料金回収率】100％以上の水準を維持しており、事業に必要な費用を給水収益で賄えている状況にある。
【⑥給水原価】宮城県仙南・仙塩広域水道からの受水に係る給水原価が高いこと等により、全国平均や類似団体平均と比較すると高い水準にある。物価高騰の影響も続くことから、さらなる経費削減や経営の効率化に努める。
【⑦施設利用率】市内の水需要を受水と自己水源で賄っており、受水量は宮城県及び受水市町との覚書で定められているため、自己水源を優先させて施設利用率を向上させることができないため、類似団体平均よりもかなり低い数値である。令和2年度は受水量の見直し及び大規模火災による消火用水の増加により総配水量が増加し、総じて施設利用率が増加したが、それ以降総配水量が減少傾向にあるため、施設利用率も令和2年度以降同様の傾向となっており、県と受水量の見直しを行っていくこととしている。
【⑧有収率】全国平均値とおおむね同水準で推移している。類似団体平均と比較すると高い水準にあり、今後も継続した漏水調査により、有収率の維持・向上を図る。</t>
    <rPh sb="509" eb="515">
      <t>ルイジダンタイヘイキン</t>
    </rPh>
    <rPh sb="521" eb="522">
      <t>ヒク</t>
    </rPh>
    <rPh sb="523" eb="525">
      <t>スウチ</t>
    </rPh>
    <rPh sb="630" eb="631">
      <t>ケン</t>
    </rPh>
    <phoneticPr fontId="4"/>
  </si>
  <si>
    <t>経営の健全性は維持しているものの、給水人口の減少等に伴う給水収益の減少を見込む一方で、水道施設の老朽化に伴う更新等に多額の費用を見込んでいる。将来にわたり安全安心な水道水を安定して供給するため、経営戦略やアセットマネジメント等に基づき計画的な事業を推進するとともに、補助事業の活用により計画的に財源を確保しつつ、適切な料金設定についても検討を進め、中長期的に安定した事業運営に努めていく。</t>
    <phoneticPr fontId="4"/>
  </si>
  <si>
    <t>【①有形固定資産減価償却率】全国平均や類似団体平均と同様の水準で増加傾向にあり、有形固定資産の減価償却が進んでいることを示している。
【②管路経年化率】直近年度で法定耐用年数を経過した管路の割合が増加しており、今後修繕や更新投資の必要性が本格的に高まる時期に差し掛かっていることを示している。
【③管路更新率】工事の年度計画見直し等により令和6年度は類似団体平均を僅かに上回った。令和7年度から補助事業を活用した老朽管路の更新工事を実施する予定としており、今後も計画的な管路更新を実施する。</t>
    <rPh sb="169" eb="171">
      <t>レイワ</t>
    </rPh>
    <rPh sb="172" eb="174">
      <t>ネンド</t>
    </rPh>
    <rPh sb="175" eb="181">
      <t>ルイジダンタイヘイキン</t>
    </rPh>
    <rPh sb="182" eb="183">
      <t>ワズ</t>
    </rPh>
    <rPh sb="185" eb="18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</si>
</sst>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0.46</c:v>
                </c:pt>
                <c:pt idx="2">
                  <c:v>0.36</c:v>
                </c:pt>
                <c:pt idx="3">
                  <c:v>0.26</c:v>
                </c:pt>
                <c:pt idx="4">
                  <c:v>0.47</c:v>
                </c:pt>
              </c:numCache>
            </c:numRef>
          </c:val>
          <c:extLst>
            <c:ext xmlns:c16="http://schemas.microsoft.com/office/drawing/2014/chart" uri="{C3380CC4-5D6E-409C-BE32-E72D297353CC}">
              <c16:uniqueId val="{00000000-0E88-45C5-9780-91D43B3E2C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E88-45C5-9780-91D43B3E2C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59.53</c:v>
                </c:pt>
                <c:pt idx="1">
                  <c:v>58.44</c:v>
                </c:pt>
                <c:pt idx="2">
                  <c:v>57.43</c:v>
                </c:pt>
                <c:pt idx="3">
                  <c:v>58.14</c:v>
                </c:pt>
                <c:pt idx="4">
                  <c:v>58.15</c:v>
                </c:pt>
              </c:numCache>
            </c:numRef>
          </c:val>
          <c:extLst>
            <c:ext xmlns:c16="http://schemas.microsoft.com/office/drawing/2014/chart" uri="{C3380CC4-5D6E-409C-BE32-E72D297353CC}">
              <c16:uniqueId val="{00000000-AB61-4BFA-9036-D81F8B1814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B61-4BFA-9036-D81F8B1814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87.21</c:v>
                </c:pt>
                <c:pt idx="1">
                  <c:v>89.03</c:v>
                </c:pt>
                <c:pt idx="2">
                  <c:v>89.12</c:v>
                </c:pt>
                <c:pt idx="3">
                  <c:v>88.71</c:v>
                </c:pt>
                <c:pt idx="4">
                  <c:v>88.45</c:v>
                </c:pt>
              </c:numCache>
            </c:numRef>
          </c:val>
          <c:extLst>
            <c:ext xmlns:c16="http://schemas.microsoft.com/office/drawing/2014/chart" uri="{C3380CC4-5D6E-409C-BE32-E72D297353CC}">
              <c16:uniqueId val="{00000000-59FC-4F4C-98A8-DDA3D1EA52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9FC-4F4C-98A8-DDA3D1EA52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112.75</c:v>
                </c:pt>
                <c:pt idx="1">
                  <c:v>112.4</c:v>
                </c:pt>
                <c:pt idx="2">
                  <c:v>114.38</c:v>
                </c:pt>
                <c:pt idx="3">
                  <c:v>112.86</c:v>
                </c:pt>
                <c:pt idx="4">
                  <c:v>113.75</c:v>
                </c:pt>
              </c:numCache>
            </c:numRef>
          </c:val>
          <c:extLst>
            <c:ext xmlns:c16="http://schemas.microsoft.com/office/drawing/2014/chart" uri="{C3380CC4-5D6E-409C-BE32-E72D297353CC}">
              <c16:uniqueId val="{00000000-85A2-446D-896F-54B2FC9E11B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5A2-446D-896F-54B2FC9E11B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48.04</c:v>
                </c:pt>
                <c:pt idx="1">
                  <c:v>49.11</c:v>
                </c:pt>
                <c:pt idx="2">
                  <c:v>49.75</c:v>
                </c:pt>
                <c:pt idx="3">
                  <c:v>50.98</c:v>
                </c:pt>
                <c:pt idx="4">
                  <c:v>51.52</c:v>
                </c:pt>
              </c:numCache>
            </c:numRef>
          </c:val>
          <c:extLst>
            <c:ext xmlns:c16="http://schemas.microsoft.com/office/drawing/2014/chart" uri="{C3380CC4-5D6E-409C-BE32-E72D297353CC}">
              <c16:uniqueId val="{00000000-FD88-42B5-9331-FF8590B13E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D88-42B5-9331-FF8590B13E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19.23</c:v>
                </c:pt>
                <c:pt idx="1">
                  <c:v>29.2</c:v>
                </c:pt>
                <c:pt idx="2">
                  <c:v>25.01</c:v>
                </c:pt>
                <c:pt idx="3">
                  <c:v>28.71</c:v>
                </c:pt>
                <c:pt idx="4">
                  <c:v>30.11</c:v>
                </c:pt>
              </c:numCache>
            </c:numRef>
          </c:val>
          <c:extLst>
            <c:ext xmlns:c16="http://schemas.microsoft.com/office/drawing/2014/chart" uri="{C3380CC4-5D6E-409C-BE32-E72D297353CC}">
              <c16:uniqueId val="{00000000-ACB0-471D-9EF3-3E9EA0C2DC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ACB0-471D-9EF3-3E9EA0C2DC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08-4C1E-8E1E-945EC9F89E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508-4C1E-8E1E-945EC9F89E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276.91000000000003</c:v>
                </c:pt>
                <c:pt idx="1">
                  <c:v>286.60000000000002</c:v>
                </c:pt>
                <c:pt idx="2">
                  <c:v>324.74</c:v>
                </c:pt>
                <c:pt idx="3">
                  <c:v>425.08</c:v>
                </c:pt>
                <c:pt idx="4">
                  <c:v>504.08</c:v>
                </c:pt>
              </c:numCache>
            </c:numRef>
          </c:val>
          <c:extLst>
            <c:ext xmlns:c16="http://schemas.microsoft.com/office/drawing/2014/chart" uri="{C3380CC4-5D6E-409C-BE32-E72D297353CC}">
              <c16:uniqueId val="{00000000-8385-4D79-82C7-54B4D710F9E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385-4D79-82C7-54B4D710F9E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272.64999999999998</c:v>
                </c:pt>
                <c:pt idx="1">
                  <c:v>273.38</c:v>
                </c:pt>
                <c:pt idx="2">
                  <c:v>277.97000000000003</c:v>
                </c:pt>
                <c:pt idx="3">
                  <c:v>270.08</c:v>
                </c:pt>
                <c:pt idx="4">
                  <c:v>277.10000000000002</c:v>
                </c:pt>
              </c:numCache>
            </c:numRef>
          </c:val>
          <c:extLst>
            <c:ext xmlns:c16="http://schemas.microsoft.com/office/drawing/2014/chart" uri="{C3380CC4-5D6E-409C-BE32-E72D297353CC}">
              <c16:uniqueId val="{00000000-CE99-4D6D-9833-D12DAF39A8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E99-4D6D-9833-D12DAF39A8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107.59</c:v>
                </c:pt>
                <c:pt idx="1">
                  <c:v>106.65</c:v>
                </c:pt>
                <c:pt idx="2">
                  <c:v>108.18</c:v>
                </c:pt>
                <c:pt idx="3">
                  <c:v>108.08</c:v>
                </c:pt>
                <c:pt idx="4">
                  <c:v>109.53</c:v>
                </c:pt>
              </c:numCache>
            </c:numRef>
          </c:val>
          <c:extLst>
            <c:ext xmlns:c16="http://schemas.microsoft.com/office/drawing/2014/chart" uri="{C3380CC4-5D6E-409C-BE32-E72D297353CC}">
              <c16:uniqueId val="{00000000-CA1F-464E-BA62-34B44CB575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A1F-464E-BA62-34B44CB575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219.49</c:v>
                </c:pt>
                <c:pt idx="1">
                  <c:v>223.18</c:v>
                </c:pt>
                <c:pt idx="2">
                  <c:v>221.98</c:v>
                </c:pt>
                <c:pt idx="3">
                  <c:v>224.02</c:v>
                </c:pt>
                <c:pt idx="4">
                  <c:v>221.71</c:v>
                </c:pt>
              </c:numCache>
            </c:numRef>
          </c:val>
          <c:extLst>
            <c:ext xmlns:c16="http://schemas.microsoft.com/office/drawing/2014/chart" uri="{C3380CC4-5D6E-409C-BE32-E72D297353CC}">
              <c16:uniqueId val="{00000000-4B7B-4E14-85DB-37CCC57D1B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B7B-4E14-85DB-37CCC57D1B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宮城県　岩沼市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43137</v>
      </c>
      <c r="AM8" s="68"/>
      <c r="AN8" s="68"/>
      <c r="AO8" s="68"/>
      <c r="AP8" s="68"/>
      <c r="AQ8" s="68"/>
      <c r="AR8" s="68"/>
      <c r="AS8" s="68"/>
      <c r="AT8" s="36">
        <f>データ!$S$6</f>
        <v>60.45</v>
      </c>
      <c r="AU8" s="37"/>
      <c r="AV8" s="37"/>
      <c r="AW8" s="37"/>
      <c r="AX8" s="37"/>
      <c r="AY8" s="37"/>
      <c r="AZ8" s="37"/>
      <c r="BA8" s="37"/>
      <c r="BB8" s="57">
        <f>データ!$T$6</f>
        <v>713.6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64.27</v>
      </c>
      <c r="J10" s="37"/>
      <c r="K10" s="37"/>
      <c r="L10" s="37"/>
      <c r="M10" s="37"/>
      <c r="N10" s="37"/>
      <c r="O10" s="67"/>
      <c r="P10" s="57">
        <f>データ!$P$6</f>
        <v>99.96</v>
      </c>
      <c r="Q10" s="57"/>
      <c r="R10" s="57"/>
      <c r="S10" s="57"/>
      <c r="T10" s="57"/>
      <c r="U10" s="57"/>
      <c r="V10" s="57"/>
      <c r="W10" s="68">
        <f>データ!$Q$6</f>
        <v>3388</v>
      </c>
      <c r="X10" s="68"/>
      <c r="Y10" s="68"/>
      <c r="Z10" s="68"/>
      <c r="AA10" s="68"/>
      <c r="AB10" s="68"/>
      <c r="AC10" s="68"/>
      <c r="AD10" s="2"/>
      <c r="AE10" s="2"/>
      <c r="AF10" s="2"/>
      <c r="AG10" s="2"/>
      <c r="AH10" s="2"/>
      <c r="AI10" s="2"/>
      <c r="AJ10" s="2"/>
      <c r="AK10" s="2"/>
      <c r="AL10" s="68">
        <f>データ!$U$6</f>
        <v>42941</v>
      </c>
      <c r="AM10" s="68"/>
      <c r="AN10" s="68"/>
      <c r="AO10" s="68"/>
      <c r="AP10" s="68"/>
      <c r="AQ10" s="68"/>
      <c r="AR10" s="68"/>
      <c r="AS10" s="68"/>
      <c r="AT10" s="36">
        <f>データ!$V$6</f>
        <v>60.45</v>
      </c>
      <c r="AU10" s="37"/>
      <c r="AV10" s="37"/>
      <c r="AW10" s="37"/>
      <c r="AX10" s="37"/>
      <c r="AY10" s="37"/>
      <c r="AZ10" s="37"/>
      <c r="BA10" s="37"/>
      <c r="BB10" s="57">
        <f>データ!$W$6</f>
        <v>710.36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9ppaXf/SkNWIKqAokAF7PWk8lBP5wX9qziDRfTk/ZppPFcMZbLAnSLroGBqgtCBRAOo8J/x2BsKFpAZIKnbVA==" saltValue="5Shwf4CGdeNAvQ2mS0CH7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42111</v>
      </c>
      <c r="D6" s="20">
        <f t="shared" si="3"/>
        <v>46</v>
      </c>
      <c r="E6" s="20">
        <f t="shared" si="3"/>
        <v>1</v>
      </c>
      <c r="F6" s="20">
        <f t="shared" si="3"/>
        <v>0</v>
      </c>
      <c r="G6" s="20">
        <f t="shared" si="3"/>
        <v>1</v>
      </c>
      <c r="H6" s="20" t="str">
        <f t="shared" si="3"/>
        <v>宮城県　岩沼市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64.27</v>
      </c>
      <c r="P6" s="21">
        <f t="shared" si="3"/>
        <v>99.96</v>
      </c>
      <c r="Q6" s="21">
        <f t="shared" si="3"/>
        <v>3388</v>
      </c>
      <c r="R6" s="21">
        <f t="shared" si="3"/>
        <v>43137</v>
      </c>
      <c r="S6" s="21">
        <f t="shared" si="3"/>
        <v>60.45</v>
      </c>
      <c r="T6" s="21">
        <f t="shared" si="3"/>
        <v>713.6</v>
      </c>
      <c r="U6" s="21">
        <f t="shared" si="3"/>
        <v>42941</v>
      </c>
      <c r="V6" s="21">
        <f t="shared" si="3"/>
        <v>60.45</v>
      </c>
      <c r="W6" s="21">
        <f t="shared" si="3"/>
        <v>710.36</v>
      </c>
      <c r="X6" s="22">
        <f>IF(X7="",NA(),X7)</f>
        <v>112.75</v>
      </c>
      <c r="Y6" s="22">
        <f t="shared" ref="Y6:AG6" si="4">IF(Y7="",NA(),Y7)</f>
        <v>112.4</v>
      </c>
      <c r="Z6" s="22">
        <f t="shared" si="4"/>
        <v>114.38</v>
      </c>
      <c r="AA6" s="22">
        <f t="shared" si="4"/>
        <v>112.86</v>
      </c>
      <c r="AB6" s="22">
        <f t="shared" si="4"/>
        <v>113.75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276.91000000000003</v>
      </c>
      <c r="AU6" s="22">
        <f t="shared" ref="AU6:BC6" si="6">IF(AU7="",NA(),AU7)</f>
        <v>286.60000000000002</v>
      </c>
      <c r="AV6" s="22">
        <f t="shared" si="6"/>
        <v>324.74</v>
      </c>
      <c r="AW6" s="22">
        <f t="shared" si="6"/>
        <v>425.08</v>
      </c>
      <c r="AX6" s="22">
        <f t="shared" si="6"/>
        <v>504.08</v>
      </c>
      <c r="AY6" s="22">
        <f t="shared" si="6"/>
        <v>327.77</v>
      </c>
      <c r="AZ6" s="22">
        <f t="shared" si="6"/>
        <v>338.02</v>
      </c>
      <c r="BA6" s="22">
        <f t="shared" si="6"/>
        <v>345.94</v>
      </c>
      <c r="BB6" s="22">
        <f t="shared" si="6"/>
        <v>329.7</v>
      </c>
      <c r="BC6" s="22">
        <f t="shared" si="6"/>
        <v>319.99</v>
      </c>
      <c r="BD6" s="21" t="str">
        <f>IF(BD7="","",IF(BD7="-","【-】","【"&amp;SUBSTITUTE(TEXT(BD7,"#,##0.00"),"-","△")&amp;"】"))</f>
        <v>【239.69】</v>
      </c>
      <c r="BE6" s="22">
        <f>IF(BE7="",NA(),BE7)</f>
        <v>272.64999999999998</v>
      </c>
      <c r="BF6" s="22">
        <f t="shared" ref="BF6:BN6" si="7">IF(BF7="",NA(),BF7)</f>
        <v>273.38</v>
      </c>
      <c r="BG6" s="22">
        <f t="shared" si="7"/>
        <v>277.97000000000003</v>
      </c>
      <c r="BH6" s="22">
        <f t="shared" si="7"/>
        <v>270.08</v>
      </c>
      <c r="BI6" s="22">
        <f t="shared" si="7"/>
        <v>277.10000000000002</v>
      </c>
      <c r="BJ6" s="22">
        <f t="shared" si="7"/>
        <v>397.1</v>
      </c>
      <c r="BK6" s="22">
        <f t="shared" si="7"/>
        <v>379.91</v>
      </c>
      <c r="BL6" s="22">
        <f t="shared" si="7"/>
        <v>386.61</v>
      </c>
      <c r="BM6" s="22">
        <f t="shared" si="7"/>
        <v>381.56</v>
      </c>
      <c r="BN6" s="22">
        <f t="shared" si="7"/>
        <v>365.55</v>
      </c>
      <c r="BO6" s="21" t="str">
        <f>IF(BO7="","",IF(BO7="-","【-】","【"&amp;SUBSTITUTE(TEXT(BO7,"#,##0.00"),"-","△")&amp;"】"))</f>
        <v>【264.86】</v>
      </c>
      <c r="BP6" s="22">
        <f>IF(BP7="",NA(),BP7)</f>
        <v>107.59</v>
      </c>
      <c r="BQ6" s="22">
        <f t="shared" ref="BQ6:BY6" si="8">IF(BQ7="",NA(),BQ7)</f>
        <v>106.65</v>
      </c>
      <c r="BR6" s="22">
        <f t="shared" si="8"/>
        <v>108.18</v>
      </c>
      <c r="BS6" s="22">
        <f t="shared" si="8"/>
        <v>108.08</v>
      </c>
      <c r="BT6" s="22">
        <f t="shared" si="8"/>
        <v>109.53</v>
      </c>
      <c r="BU6" s="22">
        <f t="shared" si="8"/>
        <v>95.79</v>
      </c>
      <c r="BV6" s="22">
        <f t="shared" si="8"/>
        <v>98.3</v>
      </c>
      <c r="BW6" s="22">
        <f t="shared" si="8"/>
        <v>93.82</v>
      </c>
      <c r="BX6" s="22">
        <f t="shared" si="8"/>
        <v>95.04</v>
      </c>
      <c r="BY6" s="22">
        <f t="shared" si="8"/>
        <v>95.42</v>
      </c>
      <c r="BZ6" s="21" t="str">
        <f>IF(BZ7="","",IF(BZ7="-","【-】","【"&amp;SUBSTITUTE(TEXT(BZ7,"#,##0.00"),"-","△")&amp;"】"))</f>
        <v>【97.59】</v>
      </c>
      <c r="CA6" s="22">
        <f>IF(CA7="",NA(),CA7)</f>
        <v>219.49</v>
      </c>
      <c r="CB6" s="22">
        <f t="shared" ref="CB6:CJ6" si="9">IF(CB7="",NA(),CB7)</f>
        <v>223.18</v>
      </c>
      <c r="CC6" s="22">
        <f t="shared" si="9"/>
        <v>221.98</v>
      </c>
      <c r="CD6" s="22">
        <f t="shared" si="9"/>
        <v>224.02</v>
      </c>
      <c r="CE6" s="22">
        <f t="shared" si="9"/>
        <v>221.71</v>
      </c>
      <c r="CF6" s="22">
        <f t="shared" si="9"/>
        <v>171.13</v>
      </c>
      <c r="CG6" s="22">
        <f t="shared" si="9"/>
        <v>173.7</v>
      </c>
      <c r="CH6" s="22">
        <f t="shared" si="9"/>
        <v>178.94</v>
      </c>
      <c r="CI6" s="22">
        <f t="shared" si="9"/>
        <v>180.19</v>
      </c>
      <c r="CJ6" s="22">
        <f t="shared" si="9"/>
        <v>184.25</v>
      </c>
      <c r="CK6" s="21" t="str">
        <f>IF(CK7="","",IF(CK7="-","【-】","【"&amp;SUBSTITUTE(TEXT(CK7,"#,##0.00"),"-","△")&amp;"】"))</f>
        <v>【181.66】</v>
      </c>
      <c r="CL6" s="22">
        <f>IF(CL7="",NA(),CL7)</f>
        <v>59.53</v>
      </c>
      <c r="CM6" s="22">
        <f t="shared" ref="CM6:CU6" si="10">IF(CM7="",NA(),CM7)</f>
        <v>58.44</v>
      </c>
      <c r="CN6" s="22">
        <f t="shared" si="10"/>
        <v>57.43</v>
      </c>
      <c r="CO6" s="22">
        <f t="shared" si="10"/>
        <v>58.14</v>
      </c>
      <c r="CP6" s="22">
        <f t="shared" si="10"/>
        <v>58.15</v>
      </c>
      <c r="CQ6" s="22">
        <f t="shared" si="10"/>
        <v>60.12</v>
      </c>
      <c r="CR6" s="22">
        <f t="shared" si="10"/>
        <v>60.34</v>
      </c>
      <c r="CS6" s="22">
        <f t="shared" si="10"/>
        <v>59.54</v>
      </c>
      <c r="CT6" s="22">
        <f t="shared" si="10"/>
        <v>59.26</v>
      </c>
      <c r="CU6" s="22">
        <f t="shared" si="10"/>
        <v>60.44</v>
      </c>
      <c r="CV6" s="21" t="str">
        <f>IF(CV7="","",IF(CV7="-","【-】","【"&amp;SUBSTITUTE(TEXT(CV7,"#,##0.00"),"-","△")&amp;"】"))</f>
        <v>【60.21】</v>
      </c>
      <c r="CW6" s="22">
        <f>IF(CW7="",NA(),CW7)</f>
        <v>87.21</v>
      </c>
      <c r="CX6" s="22">
        <f t="shared" ref="CX6:DF6" si="11">IF(CX7="",NA(),CX7)</f>
        <v>89.03</v>
      </c>
      <c r="CY6" s="22">
        <f t="shared" si="11"/>
        <v>89.12</v>
      </c>
      <c r="CZ6" s="22">
        <f t="shared" si="11"/>
        <v>88.71</v>
      </c>
      <c r="DA6" s="22">
        <f t="shared" si="11"/>
        <v>88.45</v>
      </c>
      <c r="DB6" s="22">
        <f t="shared" si="11"/>
        <v>84.24</v>
      </c>
      <c r="DC6" s="22">
        <f t="shared" si="11"/>
        <v>84.19</v>
      </c>
      <c r="DD6" s="22">
        <f t="shared" si="11"/>
        <v>83.93</v>
      </c>
      <c r="DE6" s="22">
        <f t="shared" si="11"/>
        <v>83.84</v>
      </c>
      <c r="DF6" s="22">
        <f t="shared" si="11"/>
        <v>83.39</v>
      </c>
      <c r="DG6" s="21" t="str">
        <f>IF(DG7="","",IF(DG7="-","【-】","【"&amp;SUBSTITUTE(TEXT(DG7,"#,##0.00"),"-","△")&amp;"】"))</f>
        <v>【89.21】</v>
      </c>
      <c r="DH6" s="22">
        <f>IF(DH7="",NA(),DH7)</f>
        <v>48.04</v>
      </c>
      <c r="DI6" s="22">
        <f t="shared" ref="DI6:DQ6" si="12">IF(DI7="",NA(),DI7)</f>
        <v>49.11</v>
      </c>
      <c r="DJ6" s="22">
        <f t="shared" si="12"/>
        <v>49.75</v>
      </c>
      <c r="DK6" s="22">
        <f t="shared" si="12"/>
        <v>50.98</v>
      </c>
      <c r="DL6" s="22">
        <f t="shared" si="12"/>
        <v>51.52</v>
      </c>
      <c r="DM6" s="22">
        <f t="shared" si="12"/>
        <v>48.83</v>
      </c>
      <c r="DN6" s="22">
        <f t="shared" si="12"/>
        <v>49.96</v>
      </c>
      <c r="DO6" s="22">
        <f t="shared" si="12"/>
        <v>50.82</v>
      </c>
      <c r="DP6" s="22">
        <f t="shared" si="12"/>
        <v>51.82</v>
      </c>
      <c r="DQ6" s="22">
        <f t="shared" si="12"/>
        <v>52.53</v>
      </c>
      <c r="DR6" s="21" t="str">
        <f>IF(DR7="","",IF(DR7="-","【-】","【"&amp;SUBSTITUTE(TEXT(DR7,"#,##0.00"),"-","△")&amp;"】"))</f>
        <v>【52.41】</v>
      </c>
      <c r="DS6" s="22">
        <f>IF(DS7="",NA(),DS7)</f>
        <v>19.23</v>
      </c>
      <c r="DT6" s="22">
        <f t="shared" ref="DT6:EB6" si="13">IF(DT7="",NA(),DT7)</f>
        <v>29.2</v>
      </c>
      <c r="DU6" s="22">
        <f t="shared" si="13"/>
        <v>25.01</v>
      </c>
      <c r="DV6" s="22">
        <f t="shared" si="13"/>
        <v>28.71</v>
      </c>
      <c r="DW6" s="22">
        <f t="shared" si="13"/>
        <v>30.11</v>
      </c>
      <c r="DX6" s="22">
        <f t="shared" si="13"/>
        <v>18.18</v>
      </c>
      <c r="DY6" s="22">
        <f t="shared" si="13"/>
        <v>19.32</v>
      </c>
      <c r="DZ6" s="22">
        <f t="shared" si="13"/>
        <v>21.16</v>
      </c>
      <c r="EA6" s="22">
        <f t="shared" si="13"/>
        <v>22.72</v>
      </c>
      <c r="EB6" s="22">
        <f t="shared" si="13"/>
        <v>24.16</v>
      </c>
      <c r="EC6" s="21" t="str">
        <f>IF(EC7="","",IF(EC7="-","【-】","【"&amp;SUBSTITUTE(TEXT(EC7,"#,##0.00"),"-","△")&amp;"】"))</f>
        <v>【26.78】</v>
      </c>
      <c r="ED6" s="22">
        <f>IF(ED7="",NA(),ED7)</f>
        <v>0.93</v>
      </c>
      <c r="EE6" s="22">
        <f t="shared" ref="EE6:EM6" si="14">IF(EE7="",NA(),EE7)</f>
        <v>0.46</v>
      </c>
      <c r="EF6" s="22">
        <f t="shared" si="14"/>
        <v>0.36</v>
      </c>
      <c r="EG6" s="22">
        <f t="shared" si="14"/>
        <v>0.26</v>
      </c>
      <c r="EH6" s="22">
        <f t="shared" si="14"/>
        <v>0.47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42111</v>
      </c>
      <c r="D7" s="24">
        <v>46</v>
      </c>
      <c r="E7" s="24">
        <v>1</v>
      </c>
      <c r="F7" s="24">
        <v>0</v>
      </c>
      <c r="G7" s="24">
        <v>1</v>
      </c>
      <c r="H7" s="24" t="s">
        <v>93</v>
      </c>
      <c r="I7" s="24" t="s">
        <v>94</v>
      </c>
      <c r="J7" s="24" t="s">
        <v>95</v>
      </c>
      <c r="K7" s="24" t="s">
        <v>96</v>
      </c>
      <c r="L7" s="24" t="s">
        <v>97</v>
      </c>
      <c r="M7" s="24" t="s">
        <v>98</v>
      </c>
      <c r="N7" s="25" t="s">
        <v>99</v>
      </c>
      <c r="O7" s="25">
        <v>64.27</v>
      </c>
      <c r="P7" s="25">
        <v>99.96</v>
      </c>
      <c r="Q7" s="25">
        <v>3388</v>
      </c>
      <c r="R7" s="25">
        <v>43137</v>
      </c>
      <c r="S7" s="25">
        <v>60.45</v>
      </c>
      <c r="T7" s="25">
        <v>713.6</v>
      </c>
      <c r="U7" s="25">
        <v>42941</v>
      </c>
      <c r="V7" s="25">
        <v>60.45</v>
      </c>
      <c r="W7" s="25">
        <v>710.36</v>
      </c>
      <c r="X7" s="25">
        <v>112.75</v>
      </c>
      <c r="Y7" s="25">
        <v>112.4</v>
      </c>
      <c r="Z7" s="25">
        <v>114.38</v>
      </c>
      <c r="AA7" s="25">
        <v>112.86</v>
      </c>
      <c r="AB7" s="25">
        <v>113.75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276.91000000000003</v>
      </c>
      <c r="AU7" s="25">
        <v>286.60000000000002</v>
      </c>
      <c r="AV7" s="25">
        <v>324.74</v>
      </c>
      <c r="AW7" s="25">
        <v>425.08</v>
      </c>
      <c r="AX7" s="25">
        <v>504.08</v>
      </c>
      <c r="AY7" s="25">
        <v>327.77</v>
      </c>
      <c r="AZ7" s="25">
        <v>338.02</v>
      </c>
      <c r="BA7" s="25">
        <v>345.94</v>
      </c>
      <c r="BB7" s="25">
        <v>329.7</v>
      </c>
      <c r="BC7" s="25">
        <v>319.99</v>
      </c>
      <c r="BD7" s="25">
        <v>239.69</v>
      </c>
      <c r="BE7" s="25">
        <v>272.64999999999998</v>
      </c>
      <c r="BF7" s="25">
        <v>273.38</v>
      </c>
      <c r="BG7" s="25">
        <v>277.97000000000003</v>
      </c>
      <c r="BH7" s="25">
        <v>270.08</v>
      </c>
      <c r="BI7" s="25">
        <v>277.10000000000002</v>
      </c>
      <c r="BJ7" s="25">
        <v>397.1</v>
      </c>
      <c r="BK7" s="25">
        <v>379.91</v>
      </c>
      <c r="BL7" s="25">
        <v>386.61</v>
      </c>
      <c r="BM7" s="25">
        <v>381.56</v>
      </c>
      <c r="BN7" s="25">
        <v>365.55</v>
      </c>
      <c r="BO7" s="25">
        <v>264.86</v>
      </c>
      <c r="BP7" s="25">
        <v>107.59</v>
      </c>
      <c r="BQ7" s="25">
        <v>106.65</v>
      </c>
      <c r="BR7" s="25">
        <v>108.18</v>
      </c>
      <c r="BS7" s="25">
        <v>108.08</v>
      </c>
      <c r="BT7" s="25">
        <v>109.53</v>
      </c>
      <c r="BU7" s="25">
        <v>95.79</v>
      </c>
      <c r="BV7" s="25">
        <v>98.3</v>
      </c>
      <c r="BW7" s="25">
        <v>93.82</v>
      </c>
      <c r="BX7" s="25">
        <v>95.04</v>
      </c>
      <c r="BY7" s="25">
        <v>95.42</v>
      </c>
      <c r="BZ7" s="25">
        <v>97.59</v>
      </c>
      <c r="CA7" s="25">
        <v>219.49</v>
      </c>
      <c r="CB7" s="25">
        <v>223.18</v>
      </c>
      <c r="CC7" s="25">
        <v>221.98</v>
      </c>
      <c r="CD7" s="25">
        <v>224.02</v>
      </c>
      <c r="CE7" s="25">
        <v>221.71</v>
      </c>
      <c r="CF7" s="25">
        <v>171.13</v>
      </c>
      <c r="CG7" s="25">
        <v>173.7</v>
      </c>
      <c r="CH7" s="25">
        <v>178.94</v>
      </c>
      <c r="CI7" s="25">
        <v>180.19</v>
      </c>
      <c r="CJ7" s="25">
        <v>184.25</v>
      </c>
      <c r="CK7" s="25">
        <v>181.66</v>
      </c>
      <c r="CL7" s="25">
        <v>59.53</v>
      </c>
      <c r="CM7" s="25">
        <v>58.44</v>
      </c>
      <c r="CN7" s="25">
        <v>57.43</v>
      </c>
      <c r="CO7" s="25">
        <v>58.14</v>
      </c>
      <c r="CP7" s="25">
        <v>58.15</v>
      </c>
      <c r="CQ7" s="25">
        <v>60.12</v>
      </c>
      <c r="CR7" s="25">
        <v>60.34</v>
      </c>
      <c r="CS7" s="25">
        <v>59.54</v>
      </c>
      <c r="CT7" s="25">
        <v>59.26</v>
      </c>
      <c r="CU7" s="25">
        <v>60.44</v>
      </c>
      <c r="CV7" s="25">
        <v>60.21</v>
      </c>
      <c r="CW7" s="25">
        <v>87.21</v>
      </c>
      <c r="CX7" s="25">
        <v>89.03</v>
      </c>
      <c r="CY7" s="25">
        <v>89.12</v>
      </c>
      <c r="CZ7" s="25">
        <v>88.71</v>
      </c>
      <c r="DA7" s="25">
        <v>88.45</v>
      </c>
      <c r="DB7" s="25">
        <v>84.24</v>
      </c>
      <c r="DC7" s="25">
        <v>84.19</v>
      </c>
      <c r="DD7" s="25">
        <v>83.93</v>
      </c>
      <c r="DE7" s="25">
        <v>83.84</v>
      </c>
      <c r="DF7" s="25">
        <v>83.39</v>
      </c>
      <c r="DG7" s="25">
        <v>89.21</v>
      </c>
      <c r="DH7" s="25">
        <v>48.04</v>
      </c>
      <c r="DI7" s="25">
        <v>49.11</v>
      </c>
      <c r="DJ7" s="25">
        <v>49.75</v>
      </c>
      <c r="DK7" s="25">
        <v>50.98</v>
      </c>
      <c r="DL7" s="25">
        <v>51.52</v>
      </c>
      <c r="DM7" s="25">
        <v>48.83</v>
      </c>
      <c r="DN7" s="25">
        <v>49.96</v>
      </c>
      <c r="DO7" s="25">
        <v>50.82</v>
      </c>
      <c r="DP7" s="25">
        <v>51.82</v>
      </c>
      <c r="DQ7" s="25">
        <v>52.53</v>
      </c>
      <c r="DR7" s="25">
        <v>52.41</v>
      </c>
      <c r="DS7" s="25">
        <v>19.23</v>
      </c>
      <c r="DT7" s="25">
        <v>29.2</v>
      </c>
      <c r="DU7" s="25">
        <v>25.01</v>
      </c>
      <c r="DV7" s="25">
        <v>28.71</v>
      </c>
      <c r="DW7" s="25">
        <v>30.11</v>
      </c>
      <c r="DX7" s="25">
        <v>18.18</v>
      </c>
      <c r="DY7" s="25">
        <v>19.32</v>
      </c>
      <c r="DZ7" s="25">
        <v>21.16</v>
      </c>
      <c r="EA7" s="25">
        <v>22.72</v>
      </c>
      <c r="EB7" s="25">
        <v>24.16</v>
      </c>
      <c r="EC7" s="25">
        <v>26.78</v>
      </c>
      <c r="ED7" s="25">
        <v>0.93</v>
      </c>
      <c r="EE7" s="25">
        <v>0.46</v>
      </c>
      <c r="EF7" s="25">
        <v>0.36</v>
      </c>
      <c r="EG7" s="25">
        <v>0.26</v>
      </c>
      <c r="EH7" s="25">
        <v>0.47</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2026-02-02T07:45:35Z</cp:lastPrinted>
  <dcterms:created xsi:type="dcterms:W3CDTF">2025-12-12T09:11:21Z</dcterms:created>
  <dcterms:modified xsi:type="dcterms:W3CDTF">2025-12-12T09:11:21Z</dcterms:modified>
  <cp:category/>
</cp:coreProperties>
</file>