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01\SectionData$\0810 水道事業所\□総務係フォルダ\2_決算\H31年度（H30年度決算）\経営比較分析\確定（県より受信）\"/>
    </mc:Choice>
  </mc:AlternateContent>
  <workbookProtection workbookAlgorithmName="SHA-512" workbookHashValue="l4Tjg6nhlFguAkr/EbV79g59oNB8hXQwopm4Ko9eYTLt19h/V/e/pNHemrzy+gSAjMp91K2qXbqfai/lYj03+g==" workbookSaltValue="PZ5EsYmdWZvM644k+Yw/3g==" workbookSpinCount="100000" lockStructure="1"/>
  <bookViews>
    <workbookView xWindow="0" yWindow="0" windowWidth="20490" windowHeight="48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<sst xmlns="http://schemas.openxmlformats.org/spreadsheetml/2006/main" count="220" uniqueCount="108">
  <si>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</si>
  <si>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</si>
  <si>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</si>
  <si>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</si>
  <si>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</si>
  <si>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</si>
  <si>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</si>
  <si>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</si>
  <si>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</si>
  <si>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</si>
  <si>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</si>
  <si>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</si>
  <si>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</si>
  <si>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</si>
  <si>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</si>
  <si>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</si>
  <si>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</si>
  <si>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</si>
  <si>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</si>
  <si>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</si>
  <si>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</si>
  <si>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</si>
  <si>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</si>
  <si>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</si>
  <si>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</si>
  <si>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</si>
  <si>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</si>
  <si>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</si>
  <si>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</si>
  <si>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</si>
  <si>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</si>
  <si>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</si>
  <si>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</si>
  <si>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</si>
  <si>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</si>
  <si>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</si>
  <si>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</si>
  <si>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</si>
  <si>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</si>
  <si>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</si>
  <si>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</si>
  <si>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</si>
  <si>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</si>
  <si>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</si>
  <si>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</si>
  <si>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</si>
  <si>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</si>
  <si>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</si>
  <si>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</si>
  <si>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</si>
  <si>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</si>
  <si>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</si>
  <si>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</si>
  <si>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</si>
  <si>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</si>
  <si>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</si>
  <si>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</si>
  <si>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</si>
  <si>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</si>
  <si>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</si>
  <si>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</si>
  <si>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</si>
  <si>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</si>
  <si>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</si>
  <si>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</si>
  <si>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</si>
  <si>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</si>
  <si>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</si>
  <si>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</si>
  <si>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</si>
  <si>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</si>
  <si>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</si>
  <si>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</si>
  <si>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</si>
  <si>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</si>
  <si>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</si>
  <si>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</si>
  <si>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</si>
  <si>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</si>
  <si>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</si>
  <si>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</si>
  <si>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</si>
  <si>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</si>
  <si>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</si>
  <si>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</si>
  <si>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</si>
  <si>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</si>
  <si>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</si>
  <si>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</si>
  <si>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</si>
  <si>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</si>
  <si>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</si>
  <si>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</si>
  <si>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</si>
  <si>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</si>
  <si>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</si>
  <si>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</si>
  <si>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</si>
  <si>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</si>
  <si>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</si>
  <si>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</si>
  <si>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</si>
  <si>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</si>
  <si>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</si>
  <si>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</si>
  <si>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更新投資を強化したところ全国平均と比較しても高い管路更新率となり、管路経年比率が全国平均値及び類似団体平均値より下回った。今後についても、財政収支の見通しに基づき適切な管路更新を実施するよう努めていく。</t>
    <rPh sb="0" eb="105">
      <t>ゾウネンネンゾウカケイコウウスイリョウミナオコンゴケントウジョウキョウツヅホンネンドイチジテキヨウインゲンショウ</t>
    </rPh>
    <phoneticPr fontId="4"/>
  </si>
  <si>
    <t>　経営の健全性は維持されているものの、より一層経営の効率化を進め、必要に応じて財政収支の見通しに基づくアセットマネジメント等の見直しを行い、中長期的に安定した事業運営に努めていく必要がある。また、水道事業の広域化についても併せて検討していく必要がある。</t>
    <rPh sb="98" eb="100">
      <t>スイドウ</t>
    </rPh>
    <rPh sb="100" eb="102">
      <t>ジギョウ</t>
    </rPh>
    <rPh sb="103" eb="105">
      <t>コウイキ</t>
    </rPh>
    <rPh sb="105" eb="106">
      <t>カ</t>
    </rPh>
    <rPh sb="111" eb="112">
      <t>アワ</t>
    </rPh>
    <rPh sb="114" eb="116">
      <t>ケントウ</t>
    </rPh>
    <rPh sb="120" eb="122">
      <t>ヒツヨウ</t>
    </rPh>
    <phoneticPr fontId="4"/>
  </si>
  <si>
    <t>　経常収支比率は１００％を越えており経営状態は健全であることを示しているが、当該比率は年々減少しており類似団体と比較して低い状況である。経常収支比率が減少している要因としては、東日本大震災の被災者の生活再建が進んだことにより水道加入金が減少していること、及び老朽化した浄水場施設の修繕費が増加傾向にあることが挙げられる。また、給水原価についても、類似団体と比較して高い状況となっているため、さらに経費削減や経営の効率化などに努めていく必要がある。
　企業債残高対給水収益比率は、前年度と比べ微増となっており、今後の施設更新のための企業債発行が増加していく状況に備え、施設更新計画及び収益見込みに基づいた計画的な事業運営に努めていく必要がある。
　料金回収率は、前年度と比較して減少したが、災害復旧工事の完了による減価償却費の増加に伴い給水原価が増加したことが主な要因である。
　施設の利用率は、類似団体平均値と比較して低い状況となっているものの、年々増加の傾向にある。市内の水需要を仙南・仙塩広域水道及び自己水源（両者の割合は概ね６対４）で賄っており、仙南・仙塩広域水道からの受水量は宮城県及び受水市町との覚書で定めているものであるため、自己水源を優先させて施設利用率を向上させることが難しい状況であるが、受水量の見直しを今後も検討していくこととしている。
　有収率は、配水池の工事における洗浄水などの無収水量が増加したことにより前年度と比較して減少したが、類似団体平均値と比較して高い状態を維持している。今後も継続した漏水調査等により有収率の維持・改善を図っていく。</t>
    <rPh sb="246" eb="247">
      <t>ゾウ</t>
    </rPh>
    <rPh sb="323" eb="325">
      <t>リョウキン</t>
    </rPh>
    <rPh sb="325" eb="327">
      <t>カイシュウ</t>
    </rPh>
    <rPh sb="327" eb="328">
      <t>リツ</t>
    </rPh>
    <rPh sb="330" eb="333">
      <t>ゼンネンド</t>
    </rPh>
    <rPh sb="334" eb="336">
      <t>ヒカク</t>
    </rPh>
    <rPh sb="338" eb="340">
      <t>ゲンショウ</t>
    </rPh>
    <rPh sb="344" eb="346">
      <t>サイガイ</t>
    </rPh>
    <rPh sb="346" eb="348">
      <t>フッキュウ</t>
    </rPh>
    <rPh sb="348" eb="350">
      <t>コウジ</t>
    </rPh>
    <rPh sb="351" eb="353">
      <t>カンリョウ</t>
    </rPh>
    <rPh sb="356" eb="358">
      <t>ゲンカ</t>
    </rPh>
    <rPh sb="358" eb="360">
      <t>ショウキャク</t>
    </rPh>
    <rPh sb="360" eb="361">
      <t>ヒ</t>
    </rPh>
    <rPh sb="362" eb="364">
      <t>ゾウカ</t>
    </rPh>
    <rPh sb="365" eb="366">
      <t>トモナ</t>
    </rPh>
    <rPh sb="367" eb="369">
      <t>キュウスイ</t>
    </rPh>
    <rPh sb="369" eb="371">
      <t>ゲンカ</t>
    </rPh>
    <rPh sb="372" eb="374">
      <t>ゾウカ</t>
    </rPh>
    <rPh sb="379" eb="380">
      <t>オモ</t>
    </rPh>
    <rPh sb="381" eb="383">
      <t>ヨウイン</t>
    </rPh>
    <rPh sb="423" eb="425">
      <t>ネンネン</t>
    </rPh>
    <rPh sb="425" eb="427">
      <t>ゾウカ</t>
    </rPh>
    <rPh sb="428" eb="430">
      <t>ケイコウ</t>
    </rPh>
    <rPh sb="553" eb="554">
      <t>ウ</t>
    </rPh>
    <rPh sb="554" eb="555">
      <t>スイ</t>
    </rPh>
    <rPh sb="555" eb="556">
      <t>リョウ</t>
    </rPh>
    <rPh sb="557" eb="559">
      <t>ミナオ</t>
    </rPh>
    <rPh sb="561" eb="563">
      <t>コンゴ</t>
    </rPh>
    <rPh sb="564" eb="566">
      <t>ケントウ</t>
    </rPh>
    <rPh sb="585" eb="587">
      <t>ハイスイ</t>
    </rPh>
    <rPh sb="587" eb="588">
      <t>イケ</t>
    </rPh>
    <rPh sb="589" eb="591">
      <t>コウジ</t>
    </rPh>
    <rPh sb="595" eb="597">
      <t>センジョウ</t>
    </rPh>
    <rPh sb="597" eb="598">
      <t>スイ</t>
    </rPh>
    <rPh sb="601" eb="602">
      <t>ナ</t>
    </rPh>
    <rPh sb="606" eb="608">
      <t>ゾウカ</t>
    </rPh>
    <rPh sb="615" eb="618">
      <t>ゼンネンド</t>
    </rPh>
    <rPh sb="619" eb="621">
      <t>ヒカク</t>
    </rPh>
    <rPh sb="623" eb="625">
      <t>ゲンショウ</t>
    </rPh>
    <rPh sb="643" eb="645">
      <t>ジョウタイ</t>
    </rPh>
    <rPh sb="646" eb="648">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</si>
</sst>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0.24</c:v>
                </c:pt>
                <c:pt idx="1">
                  <c:v>0.62</c:v>
                </c:pt>
                <c:pt idx="2">
                  <c:v>1.08</c:v>
                </c:pt>
                <c:pt idx="3">
                  <c:v>2.61</c:v>
                </c:pt>
                <c:pt idx="4">
                  <c:v>1.64</c:v>
                </c:pt>
              </c:numCache>
            </c:numRef>
          </c:val>
          <c:extLst xmlns:c16r2="http://schemas.microsoft.com/office/drawing/2015/06/chart">
            <c:ext xmlns:c16="http://schemas.microsoft.com/office/drawing/2014/chart" uri="{C3380CC4-5D6E-409C-BE32-E72D297353CC}">
              <c16:uniqueId val="{00000000-F6D2-4987-A5CB-1025CC7A843C}"/>
            </c:ext>
          </c:extLst>
        </c:ser>
        <c:dLbls>
          <c:showLegendKey val="0"/>
          <c:showVal val="0"/>
          <c:showCatName val="0"/>
          <c:showSerName val="0"/>
          <c:showPercent val="0"/>
          <c:showBubbleSize val="0"/>
        </c:dLbls>
        <c:gapWidth val="150"/>
        <c:axId val="205836680"/>
        <c:axId val="20583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F6D2-4987-A5CB-1025CC7A843C}"/>
            </c:ext>
          </c:extLst>
        </c:ser>
        <c:dLbls>
          <c:showLegendKey val="0"/>
          <c:showVal val="0"/>
          <c:showCatName val="0"/>
          <c:showSerName val="0"/>
          <c:showPercent val="0"/>
          <c:showBubbleSize val="0"/>
        </c:dLbls>
        <c:marker val="1"/>
        <c:smooth val="0"/>
        <c:axId val="205836680"/>
        <c:axId val="205837072"/>
      </c:lineChart>
      <c:dateAx>
        <c:axId val="205836680"/>
        <c:scaling>
          <c:orientation val="minMax"/>
        </c:scaling>
        <c:delete val="1"/>
        <c:axPos val="b"/>
        <c:numFmt formatCode="ge" sourceLinked="1"/>
        <c:majorTickMark val="none"/>
        <c:minorTickMark val="none"/>
        <c:tickLblPos val="none"/>
        <c:crossAx val="205837072"/>
        <c:crosses val="autoZero"/>
        <c:auto val="1"/>
        <c:lblOffset val="100"/>
        <c:baseTimeUnit val="years"/>
      </c:dateAx>
      <c:valAx>
        <c:axId val="20583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3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53.54</c:v>
                </c:pt>
                <c:pt idx="1">
                  <c:v>52.09</c:v>
                </c:pt>
                <c:pt idx="2">
                  <c:v>54.48</c:v>
                </c:pt>
                <c:pt idx="3">
                  <c:v>55.39</c:v>
                </c:pt>
                <c:pt idx="4">
                  <c:v>56.12</c:v>
                </c:pt>
              </c:numCache>
            </c:numRef>
          </c:val>
          <c:extLst xmlns:c16r2="http://schemas.microsoft.com/office/drawing/2015/06/chart">
            <c:ext xmlns:c16="http://schemas.microsoft.com/office/drawing/2014/chart" uri="{C3380CC4-5D6E-409C-BE32-E72D297353CC}">
              <c16:uniqueId val="{00000000-90BC-4E90-9E29-77909089142F}"/>
            </c:ext>
          </c:extLst>
        </c:ser>
        <c:dLbls>
          <c:showLegendKey val="0"/>
          <c:showVal val="0"/>
          <c:showCatName val="0"/>
          <c:showSerName val="0"/>
          <c:showPercent val="0"/>
          <c:showBubbleSize val="0"/>
        </c:dLbls>
        <c:gapWidth val="150"/>
        <c:axId val="204125496"/>
        <c:axId val="3128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90BC-4E90-9E29-77909089142F}"/>
            </c:ext>
          </c:extLst>
        </c:ser>
        <c:dLbls>
          <c:showLegendKey val="0"/>
          <c:showVal val="0"/>
          <c:showCatName val="0"/>
          <c:showSerName val="0"/>
          <c:showPercent val="0"/>
          <c:showBubbleSize val="0"/>
        </c:dLbls>
        <c:marker val="1"/>
        <c:smooth val="0"/>
        <c:axId val="204125496"/>
        <c:axId val="312848320"/>
      </c:lineChart>
      <c:dateAx>
        <c:axId val="204125496"/>
        <c:scaling>
          <c:orientation val="minMax"/>
        </c:scaling>
        <c:delete val="1"/>
        <c:axPos val="b"/>
        <c:numFmt formatCode="ge" sourceLinked="1"/>
        <c:majorTickMark val="none"/>
        <c:minorTickMark val="none"/>
        <c:tickLblPos val="none"/>
        <c:crossAx val="312848320"/>
        <c:crosses val="autoZero"/>
        <c:auto val="1"/>
        <c:lblOffset val="100"/>
        <c:baseTimeUnit val="years"/>
      </c:dateAx>
      <c:valAx>
        <c:axId val="312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88.34</c:v>
                </c:pt>
                <c:pt idx="1">
                  <c:v>90.45</c:v>
                </c:pt>
                <c:pt idx="2">
                  <c:v>91.04</c:v>
                </c:pt>
                <c:pt idx="3">
                  <c:v>91.03</c:v>
                </c:pt>
                <c:pt idx="4">
                  <c:v>88.02</c:v>
                </c:pt>
              </c:numCache>
            </c:numRef>
          </c:val>
          <c:extLst xmlns:c16r2="http://schemas.microsoft.com/office/drawing/2015/06/chart">
            <c:ext xmlns:c16="http://schemas.microsoft.com/office/drawing/2014/chart" uri="{C3380CC4-5D6E-409C-BE32-E72D297353CC}">
              <c16:uniqueId val="{00000000-46EE-4EFC-A658-2F62E7C26C4F}"/>
            </c:ext>
          </c:extLst>
        </c:ser>
        <c:dLbls>
          <c:showLegendKey val="0"/>
          <c:showVal val="0"/>
          <c:showCatName val="0"/>
          <c:showSerName val="0"/>
          <c:showPercent val="0"/>
          <c:showBubbleSize val="0"/>
        </c:dLbls>
        <c:gapWidth val="150"/>
        <c:axId val="312849496"/>
        <c:axId val="3128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46EE-4EFC-A658-2F62E7C26C4F}"/>
            </c:ext>
          </c:extLst>
        </c:ser>
        <c:dLbls>
          <c:showLegendKey val="0"/>
          <c:showVal val="0"/>
          <c:showCatName val="0"/>
          <c:showSerName val="0"/>
          <c:showPercent val="0"/>
          <c:showBubbleSize val="0"/>
        </c:dLbls>
        <c:marker val="1"/>
        <c:smooth val="0"/>
        <c:axId val="312849496"/>
        <c:axId val="312849888"/>
      </c:lineChart>
      <c:dateAx>
        <c:axId val="312849496"/>
        <c:scaling>
          <c:orientation val="minMax"/>
        </c:scaling>
        <c:delete val="1"/>
        <c:axPos val="b"/>
        <c:numFmt formatCode="ge" sourceLinked="1"/>
        <c:majorTickMark val="none"/>
        <c:minorTickMark val="none"/>
        <c:tickLblPos val="none"/>
        <c:crossAx val="312849888"/>
        <c:crosses val="autoZero"/>
        <c:auto val="1"/>
        <c:lblOffset val="100"/>
        <c:baseTimeUnit val="years"/>
      </c:dateAx>
      <c:valAx>
        <c:axId val="3128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84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111.03</c:v>
                </c:pt>
                <c:pt idx="1">
                  <c:v>109</c:v>
                </c:pt>
                <c:pt idx="2">
                  <c:v>107.86</c:v>
                </c:pt>
                <c:pt idx="3">
                  <c:v>106.06</c:v>
                </c:pt>
                <c:pt idx="4">
                  <c:v>104.29</c:v>
                </c:pt>
              </c:numCache>
            </c:numRef>
          </c:val>
          <c:extLst xmlns:c16r2="http://schemas.microsoft.com/office/drawing/2015/06/chart">
            <c:ext xmlns:c16="http://schemas.microsoft.com/office/drawing/2014/chart" uri="{C3380CC4-5D6E-409C-BE32-E72D297353CC}">
              <c16:uniqueId val="{00000000-38A3-476E-8F28-181DBD508AB9}"/>
            </c:ext>
          </c:extLst>
        </c:ser>
        <c:dLbls>
          <c:showLegendKey val="0"/>
          <c:showVal val="0"/>
          <c:showCatName val="0"/>
          <c:showSerName val="0"/>
          <c:showPercent val="0"/>
          <c:showBubbleSize val="0"/>
        </c:dLbls>
        <c:gapWidth val="150"/>
        <c:axId val="205838248"/>
        <c:axId val="20583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38A3-476E-8F28-181DBD508AB9}"/>
            </c:ext>
          </c:extLst>
        </c:ser>
        <c:dLbls>
          <c:showLegendKey val="0"/>
          <c:showVal val="0"/>
          <c:showCatName val="0"/>
          <c:showSerName val="0"/>
          <c:showPercent val="0"/>
          <c:showBubbleSize val="0"/>
        </c:dLbls>
        <c:marker val="1"/>
        <c:smooth val="0"/>
        <c:axId val="205838248"/>
        <c:axId val="205838640"/>
      </c:lineChart>
      <c:dateAx>
        <c:axId val="205838248"/>
        <c:scaling>
          <c:orientation val="minMax"/>
        </c:scaling>
        <c:delete val="1"/>
        <c:axPos val="b"/>
        <c:numFmt formatCode="ge" sourceLinked="1"/>
        <c:majorTickMark val="none"/>
        <c:minorTickMark val="none"/>
        <c:tickLblPos val="none"/>
        <c:crossAx val="205838640"/>
        <c:crosses val="autoZero"/>
        <c:auto val="1"/>
        <c:lblOffset val="100"/>
        <c:baseTimeUnit val="years"/>
      </c:dateAx>
      <c:valAx>
        <c:axId val="20583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83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46.74</c:v>
                </c:pt>
                <c:pt idx="1">
                  <c:v>47.67</c:v>
                </c:pt>
                <c:pt idx="2">
                  <c:v>48.51</c:v>
                </c:pt>
                <c:pt idx="3">
                  <c:v>47.67</c:v>
                </c:pt>
                <c:pt idx="4">
                  <c:v>47.47</c:v>
                </c:pt>
              </c:numCache>
            </c:numRef>
          </c:val>
          <c:extLst xmlns:c16r2="http://schemas.microsoft.com/office/drawing/2015/06/chart">
            <c:ext xmlns:c16="http://schemas.microsoft.com/office/drawing/2014/chart" uri="{C3380CC4-5D6E-409C-BE32-E72D297353CC}">
              <c16:uniqueId val="{00000000-7753-48DA-8D29-153ADA0AAD5B}"/>
            </c:ext>
          </c:extLst>
        </c:ser>
        <c:dLbls>
          <c:showLegendKey val="0"/>
          <c:showVal val="0"/>
          <c:showCatName val="0"/>
          <c:showSerName val="0"/>
          <c:showPercent val="0"/>
          <c:showBubbleSize val="0"/>
        </c:dLbls>
        <c:gapWidth val="150"/>
        <c:axId val="205839816"/>
        <c:axId val="20584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7753-48DA-8D29-153ADA0AAD5B}"/>
            </c:ext>
          </c:extLst>
        </c:ser>
        <c:dLbls>
          <c:showLegendKey val="0"/>
          <c:showVal val="0"/>
          <c:showCatName val="0"/>
          <c:showSerName val="0"/>
          <c:showPercent val="0"/>
          <c:showBubbleSize val="0"/>
        </c:dLbls>
        <c:marker val="1"/>
        <c:smooth val="0"/>
        <c:axId val="205839816"/>
        <c:axId val="205840208"/>
      </c:lineChart>
      <c:dateAx>
        <c:axId val="205839816"/>
        <c:scaling>
          <c:orientation val="minMax"/>
        </c:scaling>
        <c:delete val="1"/>
        <c:axPos val="b"/>
        <c:numFmt formatCode="ge" sourceLinked="1"/>
        <c:majorTickMark val="none"/>
        <c:minorTickMark val="none"/>
        <c:tickLblPos val="none"/>
        <c:crossAx val="205840208"/>
        <c:crosses val="autoZero"/>
        <c:auto val="1"/>
        <c:lblOffset val="100"/>
        <c:baseTimeUnit val="years"/>
      </c:dateAx>
      <c:valAx>
        <c:axId val="20584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3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16.059999999999999</c:v>
                </c:pt>
                <c:pt idx="1">
                  <c:v>15.61</c:v>
                </c:pt>
                <c:pt idx="2">
                  <c:v>15.26</c:v>
                </c:pt>
                <c:pt idx="3">
                  <c:v>15.28</c:v>
                </c:pt>
                <c:pt idx="4">
                  <c:v>14.27</c:v>
                </c:pt>
              </c:numCache>
            </c:numRef>
          </c:val>
          <c:extLst xmlns:c16r2="http://schemas.microsoft.com/office/drawing/2015/06/chart">
            <c:ext xmlns:c16="http://schemas.microsoft.com/office/drawing/2014/chart" uri="{C3380CC4-5D6E-409C-BE32-E72D297353CC}">
              <c16:uniqueId val="{00000000-90F2-4AFC-8628-350B22BB0931}"/>
            </c:ext>
          </c:extLst>
        </c:ser>
        <c:dLbls>
          <c:showLegendKey val="0"/>
          <c:showVal val="0"/>
          <c:showCatName val="0"/>
          <c:showSerName val="0"/>
          <c:showPercent val="0"/>
          <c:showBubbleSize val="0"/>
        </c:dLbls>
        <c:gapWidth val="150"/>
        <c:axId val="205841384"/>
        <c:axId val="20584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90F2-4AFC-8628-350B22BB0931}"/>
            </c:ext>
          </c:extLst>
        </c:ser>
        <c:dLbls>
          <c:showLegendKey val="0"/>
          <c:showVal val="0"/>
          <c:showCatName val="0"/>
          <c:showSerName val="0"/>
          <c:showPercent val="0"/>
          <c:showBubbleSize val="0"/>
        </c:dLbls>
        <c:marker val="1"/>
        <c:smooth val="0"/>
        <c:axId val="205841384"/>
        <c:axId val="205841776"/>
      </c:lineChart>
      <c:dateAx>
        <c:axId val="205841384"/>
        <c:scaling>
          <c:orientation val="minMax"/>
        </c:scaling>
        <c:delete val="1"/>
        <c:axPos val="b"/>
        <c:numFmt formatCode="ge" sourceLinked="1"/>
        <c:majorTickMark val="none"/>
        <c:minorTickMark val="none"/>
        <c:tickLblPos val="none"/>
        <c:crossAx val="205841776"/>
        <c:crosses val="autoZero"/>
        <c:auto val="1"/>
        <c:lblOffset val="100"/>
        <c:baseTimeUnit val="years"/>
      </c:dateAx>
      <c:valAx>
        <c:axId val="20584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4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81-4D2E-BE24-29B22B1CDC72}"/>
            </c:ext>
          </c:extLst>
        </c:ser>
        <c:dLbls>
          <c:showLegendKey val="0"/>
          <c:showVal val="0"/>
          <c:showCatName val="0"/>
          <c:showSerName val="0"/>
          <c:showPercent val="0"/>
          <c:showBubbleSize val="0"/>
        </c:dLbls>
        <c:gapWidth val="150"/>
        <c:axId val="207138680"/>
        <c:axId val="2071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7481-4D2E-BE24-29B22B1CDC72}"/>
            </c:ext>
          </c:extLst>
        </c:ser>
        <c:dLbls>
          <c:showLegendKey val="0"/>
          <c:showVal val="0"/>
          <c:showCatName val="0"/>
          <c:showSerName val="0"/>
          <c:showPercent val="0"/>
          <c:showBubbleSize val="0"/>
        </c:dLbls>
        <c:marker val="1"/>
        <c:smooth val="0"/>
        <c:axId val="207138680"/>
        <c:axId val="207139072"/>
      </c:lineChart>
      <c:dateAx>
        <c:axId val="207138680"/>
        <c:scaling>
          <c:orientation val="minMax"/>
        </c:scaling>
        <c:delete val="1"/>
        <c:axPos val="b"/>
        <c:numFmt formatCode="ge" sourceLinked="1"/>
        <c:majorTickMark val="none"/>
        <c:minorTickMark val="none"/>
        <c:tickLblPos val="none"/>
        <c:crossAx val="207139072"/>
        <c:crosses val="autoZero"/>
        <c:auto val="1"/>
        <c:lblOffset val="100"/>
        <c:baseTimeUnit val="years"/>
      </c:dateAx>
      <c:valAx>
        <c:axId val="20713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13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345.01</c:v>
                </c:pt>
                <c:pt idx="1">
                  <c:v>269.64999999999998</c:v>
                </c:pt>
                <c:pt idx="2">
                  <c:v>247.8</c:v>
                </c:pt>
                <c:pt idx="3">
                  <c:v>215.97</c:v>
                </c:pt>
                <c:pt idx="4">
                  <c:v>232.73</c:v>
                </c:pt>
              </c:numCache>
            </c:numRef>
          </c:val>
          <c:extLst xmlns:c16r2="http://schemas.microsoft.com/office/drawing/2015/06/chart">
            <c:ext xmlns:c16="http://schemas.microsoft.com/office/drawing/2014/chart" uri="{C3380CC4-5D6E-409C-BE32-E72D297353CC}">
              <c16:uniqueId val="{00000000-3E17-4833-8B41-6DB64F03B5FD}"/>
            </c:ext>
          </c:extLst>
        </c:ser>
        <c:dLbls>
          <c:showLegendKey val="0"/>
          <c:showVal val="0"/>
          <c:showCatName val="0"/>
          <c:showSerName val="0"/>
          <c:showPercent val="0"/>
          <c:showBubbleSize val="0"/>
        </c:dLbls>
        <c:gapWidth val="150"/>
        <c:axId val="207140248"/>
        <c:axId val="2071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3E17-4833-8B41-6DB64F03B5FD}"/>
            </c:ext>
          </c:extLst>
        </c:ser>
        <c:dLbls>
          <c:showLegendKey val="0"/>
          <c:showVal val="0"/>
          <c:showCatName val="0"/>
          <c:showSerName val="0"/>
          <c:showPercent val="0"/>
          <c:showBubbleSize val="0"/>
        </c:dLbls>
        <c:marker val="1"/>
        <c:smooth val="0"/>
        <c:axId val="207140248"/>
        <c:axId val="207140640"/>
      </c:lineChart>
      <c:dateAx>
        <c:axId val="207140248"/>
        <c:scaling>
          <c:orientation val="minMax"/>
        </c:scaling>
        <c:delete val="1"/>
        <c:axPos val="b"/>
        <c:numFmt formatCode="ge" sourceLinked="1"/>
        <c:majorTickMark val="none"/>
        <c:minorTickMark val="none"/>
        <c:tickLblPos val="none"/>
        <c:crossAx val="207140640"/>
        <c:crosses val="autoZero"/>
        <c:auto val="1"/>
        <c:lblOffset val="100"/>
        <c:baseTimeUnit val="years"/>
      </c:dateAx>
      <c:valAx>
        <c:axId val="20714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14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233.82</c:v>
                </c:pt>
                <c:pt idx="1">
                  <c:v>230.05</c:v>
                </c:pt>
                <c:pt idx="2">
                  <c:v>234.02</c:v>
                </c:pt>
                <c:pt idx="3">
                  <c:v>228.76</c:v>
                </c:pt>
                <c:pt idx="4">
                  <c:v>245.85</c:v>
                </c:pt>
              </c:numCache>
            </c:numRef>
          </c:val>
          <c:extLst xmlns:c16r2="http://schemas.microsoft.com/office/drawing/2015/06/chart">
            <c:ext xmlns:c16="http://schemas.microsoft.com/office/drawing/2014/chart" uri="{C3380CC4-5D6E-409C-BE32-E72D297353CC}">
              <c16:uniqueId val="{00000000-27F0-4B80-BFF2-9142EE8FBEC8}"/>
            </c:ext>
          </c:extLst>
        </c:ser>
        <c:dLbls>
          <c:showLegendKey val="0"/>
          <c:showVal val="0"/>
          <c:showCatName val="0"/>
          <c:showSerName val="0"/>
          <c:showPercent val="0"/>
          <c:showBubbleSize val="0"/>
        </c:dLbls>
        <c:gapWidth val="150"/>
        <c:axId val="207137896"/>
        <c:axId val="2071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27F0-4B80-BFF2-9142EE8FBEC8}"/>
            </c:ext>
          </c:extLst>
        </c:ser>
        <c:dLbls>
          <c:showLegendKey val="0"/>
          <c:showVal val="0"/>
          <c:showCatName val="0"/>
          <c:showSerName val="0"/>
          <c:showPercent val="0"/>
          <c:showBubbleSize val="0"/>
        </c:dLbls>
        <c:marker val="1"/>
        <c:smooth val="0"/>
        <c:axId val="207137896"/>
        <c:axId val="207137504"/>
      </c:lineChart>
      <c:dateAx>
        <c:axId val="207137896"/>
        <c:scaling>
          <c:orientation val="minMax"/>
        </c:scaling>
        <c:delete val="1"/>
        <c:axPos val="b"/>
        <c:numFmt formatCode="ge" sourceLinked="1"/>
        <c:majorTickMark val="none"/>
        <c:minorTickMark val="none"/>
        <c:tickLblPos val="none"/>
        <c:crossAx val="207137504"/>
        <c:crosses val="autoZero"/>
        <c:auto val="1"/>
        <c:lblOffset val="100"/>
        <c:baseTimeUnit val="years"/>
      </c:dateAx>
      <c:valAx>
        <c:axId val="20713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13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99.05</c:v>
                </c:pt>
                <c:pt idx="1">
                  <c:v>103.3</c:v>
                </c:pt>
                <c:pt idx="2">
                  <c:v>102.16</c:v>
                </c:pt>
                <c:pt idx="3">
                  <c:v>101.65</c:v>
                </c:pt>
                <c:pt idx="4">
                  <c:v>98.39</c:v>
                </c:pt>
              </c:numCache>
            </c:numRef>
          </c:val>
          <c:extLst xmlns:c16r2="http://schemas.microsoft.com/office/drawing/2015/06/chart">
            <c:ext xmlns:c16="http://schemas.microsoft.com/office/drawing/2014/chart" uri="{C3380CC4-5D6E-409C-BE32-E72D297353CC}">
              <c16:uniqueId val="{00000000-6070-4799-941B-94762640CF65}"/>
            </c:ext>
          </c:extLst>
        </c:ser>
        <c:dLbls>
          <c:showLegendKey val="0"/>
          <c:showVal val="0"/>
          <c:showCatName val="0"/>
          <c:showSerName val="0"/>
          <c:showPercent val="0"/>
          <c:showBubbleSize val="0"/>
        </c:dLbls>
        <c:gapWidth val="150"/>
        <c:axId val="207138288"/>
        <c:axId val="20723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6070-4799-941B-94762640CF65}"/>
            </c:ext>
          </c:extLst>
        </c:ser>
        <c:dLbls>
          <c:showLegendKey val="0"/>
          <c:showVal val="0"/>
          <c:showCatName val="0"/>
          <c:showSerName val="0"/>
          <c:showPercent val="0"/>
          <c:showBubbleSize val="0"/>
        </c:dLbls>
        <c:marker val="1"/>
        <c:smooth val="0"/>
        <c:axId val="207138288"/>
        <c:axId val="207239560"/>
      </c:lineChart>
      <c:dateAx>
        <c:axId val="207138288"/>
        <c:scaling>
          <c:orientation val="minMax"/>
        </c:scaling>
        <c:delete val="1"/>
        <c:axPos val="b"/>
        <c:numFmt formatCode="ge" sourceLinked="1"/>
        <c:majorTickMark val="none"/>
        <c:minorTickMark val="none"/>
        <c:tickLblPos val="none"/>
        <c:crossAx val="207239560"/>
        <c:crosses val="autoZero"/>
        <c:auto val="1"/>
        <c:lblOffset val="100"/>
        <c:baseTimeUnit val="years"/>
      </c:dateAx>
      <c:valAx>
        <c:axId val="20723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239.69</c:v>
                </c:pt>
                <c:pt idx="1">
                  <c:v>228.64</c:v>
                </c:pt>
                <c:pt idx="2">
                  <c:v>231.08</c:v>
                </c:pt>
                <c:pt idx="3">
                  <c:v>233.98</c:v>
                </c:pt>
                <c:pt idx="4">
                  <c:v>241.49</c:v>
                </c:pt>
              </c:numCache>
            </c:numRef>
          </c:val>
          <c:extLst xmlns:c16r2="http://schemas.microsoft.com/office/drawing/2015/06/chart">
            <c:ext xmlns:c16="http://schemas.microsoft.com/office/drawing/2014/chart" uri="{C3380CC4-5D6E-409C-BE32-E72D297353CC}">
              <c16:uniqueId val="{00000000-BB5D-4C31-98F6-771051ADB01C}"/>
            </c:ext>
          </c:extLst>
        </c:ser>
        <c:dLbls>
          <c:showLegendKey val="0"/>
          <c:showVal val="0"/>
          <c:showCatName val="0"/>
          <c:showSerName val="0"/>
          <c:showPercent val="0"/>
          <c:showBubbleSize val="0"/>
        </c:dLbls>
        <c:gapWidth val="150"/>
        <c:axId val="207240736"/>
        <c:axId val="20724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BB5D-4C31-98F6-771051ADB01C}"/>
            </c:ext>
          </c:extLst>
        </c:ser>
        <c:dLbls>
          <c:showLegendKey val="0"/>
          <c:showVal val="0"/>
          <c:showCatName val="0"/>
          <c:showSerName val="0"/>
          <c:showPercent val="0"/>
          <c:showBubbleSize val="0"/>
        </c:dLbls>
        <c:marker val="1"/>
        <c:smooth val="0"/>
        <c:axId val="207240736"/>
        <c:axId val="207241128"/>
      </c:lineChart>
      <c:dateAx>
        <c:axId val="207240736"/>
        <c:scaling>
          <c:orientation val="minMax"/>
        </c:scaling>
        <c:delete val="1"/>
        <c:axPos val="b"/>
        <c:numFmt formatCode="ge" sourceLinked="1"/>
        <c:majorTickMark val="none"/>
        <c:minorTickMark val="none"/>
        <c:tickLblPos val="none"/>
        <c:crossAx val="207241128"/>
        <c:crosses val="autoZero"/>
        <c:auto val="1"/>
        <c:lblOffset val="100"/>
        <c:baseTimeUnit val="years"/>
      </c:dateAx>
      <c:valAx>
        <c:axId val="20724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岩沼市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44308</v>
      </c>
      <c r="AM8" s="70"/>
      <c r="AN8" s="70"/>
      <c r="AO8" s="70"/>
      <c r="AP8" s="70"/>
      <c r="AQ8" s="70"/>
      <c r="AR8" s="70"/>
      <c r="AS8" s="70"/>
      <c r="AT8" s="66">
        <f>データ!$S$6</f>
        <v>60.45</v>
      </c>
      <c r="AU8" s="67"/>
      <c r="AV8" s="67"/>
      <c r="AW8" s="67"/>
      <c r="AX8" s="67"/>
      <c r="AY8" s="67"/>
      <c r="AZ8" s="67"/>
      <c r="BA8" s="67"/>
      <c r="BB8" s="69">
        <f>データ!$T$6</f>
        <v>732.97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62.42</v>
      </c>
      <c r="J10" s="67"/>
      <c r="K10" s="67"/>
      <c r="L10" s="67"/>
      <c r="M10" s="67"/>
      <c r="N10" s="67"/>
      <c r="O10" s="68"/>
      <c r="P10" s="69">
        <f>データ!$P$6</f>
        <v>99.95</v>
      </c>
      <c r="Q10" s="69"/>
      <c r="R10" s="69"/>
      <c r="S10" s="69"/>
      <c r="T10" s="69"/>
      <c r="U10" s="69"/>
      <c r="V10" s="69"/>
      <c r="W10" s="70">
        <f>データ!$Q$6</f>
        <v>3326</v>
      </c>
      <c r="X10" s="70"/>
      <c r="Y10" s="70"/>
      <c r="Z10" s="70"/>
      <c r="AA10" s="70"/>
      <c r="AB10" s="70"/>
      <c r="AC10" s="70"/>
      <c r="AD10" s="2"/>
      <c r="AE10" s="2"/>
      <c r="AF10" s="2"/>
      <c r="AG10" s="2"/>
      <c r="AH10" s="4"/>
      <c r="AI10" s="4"/>
      <c r="AJ10" s="4"/>
      <c r="AK10" s="4"/>
      <c r="AL10" s="70">
        <f>データ!$U$6</f>
        <v>43989</v>
      </c>
      <c r="AM10" s="70"/>
      <c r="AN10" s="70"/>
      <c r="AO10" s="70"/>
      <c r="AP10" s="70"/>
      <c r="AQ10" s="70"/>
      <c r="AR10" s="70"/>
      <c r="AS10" s="70"/>
      <c r="AT10" s="66">
        <f>データ!$V$6</f>
        <v>60.45</v>
      </c>
      <c r="AU10" s="67"/>
      <c r="AV10" s="67"/>
      <c r="AW10" s="67"/>
      <c r="AX10" s="67"/>
      <c r="AY10" s="67"/>
      <c r="AZ10" s="67"/>
      <c r="BA10" s="67"/>
      <c r="BB10" s="69">
        <f>データ!$W$6</f>
        <v>727.69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B7RedMBGEHNS+KpMIK4NdcIOou/nj1StrY9FDIWvsDtIejEP8oGxqo8un8UJRiedj4vke6WE2y9WP7zHBDSJw==" saltValue="pcHcyXQVBbUwxQIuO23b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42111</v>
      </c>
      <c r="D6" s="34">
        <f t="shared" si="3"/>
        <v>46</v>
      </c>
      <c r="E6" s="34">
        <f t="shared" si="3"/>
        <v>1</v>
      </c>
      <c r="F6" s="34">
        <f t="shared" si="3"/>
        <v>0</v>
      </c>
      <c r="G6" s="34">
        <f t="shared" si="3"/>
        <v>1</v>
      </c>
      <c r="H6" s="34" t="str">
        <f t="shared" si="3"/>
        <v>宮城県　岩沼市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62.42</v>
      </c>
      <c r="P6" s="35">
        <f t="shared" si="3"/>
        <v>99.95</v>
      </c>
      <c r="Q6" s="35">
        <f t="shared" si="3"/>
        <v>3326</v>
      </c>
      <c r="R6" s="35">
        <f t="shared" si="3"/>
        <v>44308</v>
      </c>
      <c r="S6" s="35">
        <f t="shared" si="3"/>
        <v>60.45</v>
      </c>
      <c r="T6" s="35">
        <f t="shared" si="3"/>
        <v>732.97</v>
      </c>
      <c r="U6" s="35">
        <f t="shared" si="3"/>
        <v>43989</v>
      </c>
      <c r="V6" s="35">
        <f t="shared" si="3"/>
        <v>60.45</v>
      </c>
      <c r="W6" s="35">
        <f t="shared" si="3"/>
        <v>727.69</v>
      </c>
      <c r="X6" s="36">
        <f>IF(X7="",NA(),X7)</f>
        <v>111.03</v>
      </c>
      <c r="Y6" s="36">
        <f t="shared" ref="Y6:AG6" si="4">IF(Y7="",NA(),Y7)</f>
        <v>109</v>
      </c>
      <c r="Z6" s="36">
        <f t="shared" si="4"/>
        <v>107.86</v>
      </c>
      <c r="AA6" s="36">
        <f t="shared" si="4"/>
        <v>106.06</v>
      </c>
      <c r="AB6" s="36">
        <f t="shared" si="4"/>
        <v>104.29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345.01</v>
      </c>
      <c r="AU6" s="36">
        <f t="shared" ref="AU6:BC6" si="6">IF(AU7="",NA(),AU7)</f>
        <v>269.64999999999998</v>
      </c>
      <c r="AV6" s="36">
        <f t="shared" si="6"/>
        <v>247.8</v>
      </c>
      <c r="AW6" s="36">
        <f t="shared" si="6"/>
        <v>215.97</v>
      </c>
      <c r="AX6" s="36">
        <f t="shared" si="6"/>
        <v>232.73</v>
      </c>
      <c r="AY6" s="36">
        <f t="shared" si="6"/>
        <v>382.09</v>
      </c>
      <c r="AZ6" s="36">
        <f t="shared" si="6"/>
        <v>371.31</v>
      </c>
      <c r="BA6" s="36">
        <f t="shared" si="6"/>
        <v>377.63</v>
      </c>
      <c r="BB6" s="36">
        <f t="shared" si="6"/>
        <v>357.34</v>
      </c>
      <c r="BC6" s="36">
        <f t="shared" si="6"/>
        <v>366.03</v>
      </c>
      <c r="BD6" s="35" t="str">
        <f>IF(BD7="","",IF(BD7="-","【-】","【"&amp;SUBSTITUTE(TEXT(BD7,"#,##0.00"),"-","△")&amp;"】"))</f>
        <v>【261.93】</v>
      </c>
      <c r="BE6" s="36">
        <f>IF(BE7="",NA(),BE7)</f>
        <v>233.82</v>
      </c>
      <c r="BF6" s="36">
        <f t="shared" ref="BF6:BN6" si="7">IF(BF7="",NA(),BF7)</f>
        <v>230.05</v>
      </c>
      <c r="BG6" s="36">
        <f t="shared" si="7"/>
        <v>234.02</v>
      </c>
      <c r="BH6" s="36">
        <f t="shared" si="7"/>
        <v>228.76</v>
      </c>
      <c r="BI6" s="36">
        <f t="shared" si="7"/>
        <v>245.85</v>
      </c>
      <c r="BJ6" s="36">
        <f t="shared" si="7"/>
        <v>385.06</v>
      </c>
      <c r="BK6" s="36">
        <f t="shared" si="7"/>
        <v>373.09</v>
      </c>
      <c r="BL6" s="36">
        <f t="shared" si="7"/>
        <v>364.71</v>
      </c>
      <c r="BM6" s="36">
        <f t="shared" si="7"/>
        <v>373.69</v>
      </c>
      <c r="BN6" s="36">
        <f t="shared" si="7"/>
        <v>370.12</v>
      </c>
      <c r="BO6" s="35" t="str">
        <f>IF(BO7="","",IF(BO7="-","【-】","【"&amp;SUBSTITUTE(TEXT(BO7,"#,##0.00"),"-","△")&amp;"】"))</f>
        <v>【270.46】</v>
      </c>
      <c r="BP6" s="36">
        <f>IF(BP7="",NA(),BP7)</f>
        <v>99.05</v>
      </c>
      <c r="BQ6" s="36">
        <f t="shared" ref="BQ6:BY6" si="8">IF(BQ7="",NA(),BQ7)</f>
        <v>103.3</v>
      </c>
      <c r="BR6" s="36">
        <f t="shared" si="8"/>
        <v>102.16</v>
      </c>
      <c r="BS6" s="36">
        <f t="shared" si="8"/>
        <v>101.65</v>
      </c>
      <c r="BT6" s="36">
        <f t="shared" si="8"/>
        <v>98.39</v>
      </c>
      <c r="BU6" s="36">
        <f t="shared" si="8"/>
        <v>99.07</v>
      </c>
      <c r="BV6" s="36">
        <f t="shared" si="8"/>
        <v>99.99</v>
      </c>
      <c r="BW6" s="36">
        <f t="shared" si="8"/>
        <v>100.65</v>
      </c>
      <c r="BX6" s="36">
        <f t="shared" si="8"/>
        <v>99.87</v>
      </c>
      <c r="BY6" s="36">
        <f t="shared" si="8"/>
        <v>100.42</v>
      </c>
      <c r="BZ6" s="35" t="str">
        <f>IF(BZ7="","",IF(BZ7="-","【-】","【"&amp;SUBSTITUTE(TEXT(BZ7,"#,##0.00"),"-","△")&amp;"】"))</f>
        <v>【103.91】</v>
      </c>
      <c r="CA6" s="36">
        <f>IF(CA7="",NA(),CA7)</f>
        <v>239.69</v>
      </c>
      <c r="CB6" s="36">
        <f t="shared" ref="CB6:CJ6" si="9">IF(CB7="",NA(),CB7)</f>
        <v>228.64</v>
      </c>
      <c r="CC6" s="36">
        <f t="shared" si="9"/>
        <v>231.08</v>
      </c>
      <c r="CD6" s="36">
        <f t="shared" si="9"/>
        <v>233.98</v>
      </c>
      <c r="CE6" s="36">
        <f t="shared" si="9"/>
        <v>241.49</v>
      </c>
      <c r="CF6" s="36">
        <f t="shared" si="9"/>
        <v>173.03</v>
      </c>
      <c r="CG6" s="36">
        <f t="shared" si="9"/>
        <v>171.15</v>
      </c>
      <c r="CH6" s="36">
        <f t="shared" si="9"/>
        <v>170.19</v>
      </c>
      <c r="CI6" s="36">
        <f t="shared" si="9"/>
        <v>171.81</v>
      </c>
      <c r="CJ6" s="36">
        <f t="shared" si="9"/>
        <v>171.67</v>
      </c>
      <c r="CK6" s="35" t="str">
        <f>IF(CK7="","",IF(CK7="-","【-】","【"&amp;SUBSTITUTE(TEXT(CK7,"#,##0.00"),"-","△")&amp;"】"))</f>
        <v>【167.11】</v>
      </c>
      <c r="CL6" s="36">
        <f>IF(CL7="",NA(),CL7)</f>
        <v>53.54</v>
      </c>
      <c r="CM6" s="36">
        <f t="shared" ref="CM6:CU6" si="10">IF(CM7="",NA(),CM7)</f>
        <v>52.09</v>
      </c>
      <c r="CN6" s="36">
        <f t="shared" si="10"/>
        <v>54.48</v>
      </c>
      <c r="CO6" s="36">
        <f t="shared" si="10"/>
        <v>55.39</v>
      </c>
      <c r="CP6" s="36">
        <f t="shared" si="10"/>
        <v>56.12</v>
      </c>
      <c r="CQ6" s="36">
        <f t="shared" si="10"/>
        <v>58.58</v>
      </c>
      <c r="CR6" s="36">
        <f t="shared" si="10"/>
        <v>58.53</v>
      </c>
      <c r="CS6" s="36">
        <f t="shared" si="10"/>
        <v>59.01</v>
      </c>
      <c r="CT6" s="36">
        <f t="shared" si="10"/>
        <v>60.03</v>
      </c>
      <c r="CU6" s="36">
        <f t="shared" si="10"/>
        <v>59.74</v>
      </c>
      <c r="CV6" s="35" t="str">
        <f>IF(CV7="","",IF(CV7="-","【-】","【"&amp;SUBSTITUTE(TEXT(CV7,"#,##0.00"),"-","△")&amp;"】"))</f>
        <v>【60.27】</v>
      </c>
      <c r="CW6" s="36">
        <f>IF(CW7="",NA(),CW7)</f>
        <v>88.34</v>
      </c>
      <c r="CX6" s="36">
        <f t="shared" ref="CX6:DF6" si="11">IF(CX7="",NA(),CX7)</f>
        <v>90.45</v>
      </c>
      <c r="CY6" s="36">
        <f t="shared" si="11"/>
        <v>91.04</v>
      </c>
      <c r="CZ6" s="36">
        <f t="shared" si="11"/>
        <v>91.03</v>
      </c>
      <c r="DA6" s="36">
        <f t="shared" si="11"/>
        <v>88.02</v>
      </c>
      <c r="DB6" s="36">
        <f t="shared" si="11"/>
        <v>85.23</v>
      </c>
      <c r="DC6" s="36">
        <f t="shared" si="11"/>
        <v>85.26</v>
      </c>
      <c r="DD6" s="36">
        <f t="shared" si="11"/>
        <v>85.37</v>
      </c>
      <c r="DE6" s="36">
        <f t="shared" si="11"/>
        <v>84.81</v>
      </c>
      <c r="DF6" s="36">
        <f t="shared" si="11"/>
        <v>84.8</v>
      </c>
      <c r="DG6" s="35" t="str">
        <f>IF(DG7="","",IF(DG7="-","【-】","【"&amp;SUBSTITUTE(TEXT(DG7,"#,##0.00"),"-","△")&amp;"】"))</f>
        <v>【89.92】</v>
      </c>
      <c r="DH6" s="36">
        <f>IF(DH7="",NA(),DH7)</f>
        <v>46.74</v>
      </c>
      <c r="DI6" s="36">
        <f t="shared" ref="DI6:DQ6" si="12">IF(DI7="",NA(),DI7)</f>
        <v>47.67</v>
      </c>
      <c r="DJ6" s="36">
        <f t="shared" si="12"/>
        <v>48.51</v>
      </c>
      <c r="DK6" s="36">
        <f t="shared" si="12"/>
        <v>47.67</v>
      </c>
      <c r="DL6" s="36">
        <f t="shared" si="12"/>
        <v>47.47</v>
      </c>
      <c r="DM6" s="36">
        <f t="shared" si="12"/>
        <v>44.31</v>
      </c>
      <c r="DN6" s="36">
        <f t="shared" si="12"/>
        <v>45.75</v>
      </c>
      <c r="DO6" s="36">
        <f t="shared" si="12"/>
        <v>46.9</v>
      </c>
      <c r="DP6" s="36">
        <f t="shared" si="12"/>
        <v>47.28</v>
      </c>
      <c r="DQ6" s="36">
        <f t="shared" si="12"/>
        <v>47.66</v>
      </c>
      <c r="DR6" s="35" t="str">
        <f>IF(DR7="","",IF(DR7="-","【-】","【"&amp;SUBSTITUTE(TEXT(DR7,"#,##0.00"),"-","△")&amp;"】"))</f>
        <v>【48.85】</v>
      </c>
      <c r="DS6" s="36">
        <f>IF(DS7="",NA(),DS7)</f>
        <v>16.059999999999999</v>
      </c>
      <c r="DT6" s="36">
        <f t="shared" ref="DT6:EB6" si="13">IF(DT7="",NA(),DT7)</f>
        <v>15.61</v>
      </c>
      <c r="DU6" s="36">
        <f t="shared" si="13"/>
        <v>15.26</v>
      </c>
      <c r="DV6" s="36">
        <f t="shared" si="13"/>
        <v>15.28</v>
      </c>
      <c r="DW6" s="36">
        <f t="shared" si="13"/>
        <v>14.27</v>
      </c>
      <c r="DX6" s="36">
        <f t="shared" si="13"/>
        <v>10.09</v>
      </c>
      <c r="DY6" s="36">
        <f t="shared" si="13"/>
        <v>10.54</v>
      </c>
      <c r="DZ6" s="36">
        <f t="shared" si="13"/>
        <v>12.03</v>
      </c>
      <c r="EA6" s="36">
        <f t="shared" si="13"/>
        <v>12.19</v>
      </c>
      <c r="EB6" s="36">
        <f t="shared" si="13"/>
        <v>15.1</v>
      </c>
      <c r="EC6" s="35" t="str">
        <f>IF(EC7="","",IF(EC7="-","【-】","【"&amp;SUBSTITUTE(TEXT(EC7,"#,##0.00"),"-","△")&amp;"】"))</f>
        <v>【17.80】</v>
      </c>
      <c r="ED6" s="36">
        <f>IF(ED7="",NA(),ED7)</f>
        <v>0.24</v>
      </c>
      <c r="EE6" s="36">
        <f t="shared" ref="EE6:EM6" si="14">IF(EE7="",NA(),EE7)</f>
        <v>0.62</v>
      </c>
      <c r="EF6" s="36">
        <f t="shared" si="14"/>
        <v>1.08</v>
      </c>
      <c r="EG6" s="36">
        <f t="shared" si="14"/>
        <v>2.61</v>
      </c>
      <c r="EH6" s="36">
        <f t="shared" si="14"/>
        <v>1.64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42111</v>
      </c>
      <c r="D7" s="38">
        <v>46</v>
      </c>
      <c r="E7" s="38">
        <v>1</v>
      </c>
      <c r="F7" s="38">
        <v>0</v>
      </c>
      <c r="G7" s="38">
        <v>1</v>
      </c>
      <c r="H7" s="38" t="s">
        <v>93</v>
      </c>
      <c r="I7" s="38" t="s">
        <v>94</v>
      </c>
      <c r="J7" s="38" t="s">
        <v>95</v>
      </c>
      <c r="K7" s="38" t="s">
        <v>96</v>
      </c>
      <c r="L7" s="38" t="s">
        <v>97</v>
      </c>
      <c r="M7" s="38" t="s">
        <v>98</v>
      </c>
      <c r="N7" s="39" t="s">
        <v>99</v>
      </c>
      <c r="O7" s="39">
        <v>62.42</v>
      </c>
      <c r="P7" s="39">
        <v>99.95</v>
      </c>
      <c r="Q7" s="39">
        <v>3326</v>
      </c>
      <c r="R7" s="39">
        <v>44308</v>
      </c>
      <c r="S7" s="39">
        <v>60.45</v>
      </c>
      <c r="T7" s="39">
        <v>732.97</v>
      </c>
      <c r="U7" s="39">
        <v>43989</v>
      </c>
      <c r="V7" s="39">
        <v>60.45</v>
      </c>
      <c r="W7" s="39">
        <v>727.69</v>
      </c>
      <c r="X7" s="39">
        <v>111.03</v>
      </c>
      <c r="Y7" s="39">
        <v>109</v>
      </c>
      <c r="Z7" s="39">
        <v>107.86</v>
      </c>
      <c r="AA7" s="39">
        <v>106.06</v>
      </c>
      <c r="AB7" s="39">
        <v>104.29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345.01</v>
      </c>
      <c r="AU7" s="39">
        <v>269.64999999999998</v>
      </c>
      <c r="AV7" s="39">
        <v>247.8</v>
      </c>
      <c r="AW7" s="39">
        <v>215.97</v>
      </c>
      <c r="AX7" s="39">
        <v>232.73</v>
      </c>
      <c r="AY7" s="39">
        <v>382.09</v>
      </c>
      <c r="AZ7" s="39">
        <v>371.31</v>
      </c>
      <c r="BA7" s="39">
        <v>377.63</v>
      </c>
      <c r="BB7" s="39">
        <v>357.34</v>
      </c>
      <c r="BC7" s="39">
        <v>366.03</v>
      </c>
      <c r="BD7" s="39">
        <v>261.93</v>
      </c>
      <c r="BE7" s="39">
        <v>233.82</v>
      </c>
      <c r="BF7" s="39">
        <v>230.05</v>
      </c>
      <c r="BG7" s="39">
        <v>234.02</v>
      </c>
      <c r="BH7" s="39">
        <v>228.76</v>
      </c>
      <c r="BI7" s="39">
        <v>245.85</v>
      </c>
      <c r="BJ7" s="39">
        <v>385.06</v>
      </c>
      <c r="BK7" s="39">
        <v>373.09</v>
      </c>
      <c r="BL7" s="39">
        <v>364.71</v>
      </c>
      <c r="BM7" s="39">
        <v>373.69</v>
      </c>
      <c r="BN7" s="39">
        <v>370.12</v>
      </c>
      <c r="BO7" s="39">
        <v>270.45999999999998</v>
      </c>
      <c r="BP7" s="39">
        <v>99.05</v>
      </c>
      <c r="BQ7" s="39">
        <v>103.3</v>
      </c>
      <c r="BR7" s="39">
        <v>102.16</v>
      </c>
      <c r="BS7" s="39">
        <v>101.65</v>
      </c>
      <c r="BT7" s="39">
        <v>98.39</v>
      </c>
      <c r="BU7" s="39">
        <v>99.07</v>
      </c>
      <c r="BV7" s="39">
        <v>99.99</v>
      </c>
      <c r="BW7" s="39">
        <v>100.65</v>
      </c>
      <c r="BX7" s="39">
        <v>99.87</v>
      </c>
      <c r="BY7" s="39">
        <v>100.42</v>
      </c>
      <c r="BZ7" s="39">
        <v>103.91</v>
      </c>
      <c r="CA7" s="39">
        <v>239.69</v>
      </c>
      <c r="CB7" s="39">
        <v>228.64</v>
      </c>
      <c r="CC7" s="39">
        <v>231.08</v>
      </c>
      <c r="CD7" s="39">
        <v>233.98</v>
      </c>
      <c r="CE7" s="39">
        <v>241.49</v>
      </c>
      <c r="CF7" s="39">
        <v>173.03</v>
      </c>
      <c r="CG7" s="39">
        <v>171.15</v>
      </c>
      <c r="CH7" s="39">
        <v>170.19</v>
      </c>
      <c r="CI7" s="39">
        <v>171.81</v>
      </c>
      <c r="CJ7" s="39">
        <v>171.67</v>
      </c>
      <c r="CK7" s="39">
        <v>167.11</v>
      </c>
      <c r="CL7" s="39">
        <v>53.54</v>
      </c>
      <c r="CM7" s="39">
        <v>52.09</v>
      </c>
      <c r="CN7" s="39">
        <v>54.48</v>
      </c>
      <c r="CO7" s="39">
        <v>55.39</v>
      </c>
      <c r="CP7" s="39">
        <v>56.12</v>
      </c>
      <c r="CQ7" s="39">
        <v>58.58</v>
      </c>
      <c r="CR7" s="39">
        <v>58.53</v>
      </c>
      <c r="CS7" s="39">
        <v>59.01</v>
      </c>
      <c r="CT7" s="39">
        <v>60.03</v>
      </c>
      <c r="CU7" s="39">
        <v>59.74</v>
      </c>
      <c r="CV7" s="39">
        <v>60.27</v>
      </c>
      <c r="CW7" s="39">
        <v>88.34</v>
      </c>
      <c r="CX7" s="39">
        <v>90.45</v>
      </c>
      <c r="CY7" s="39">
        <v>91.04</v>
      </c>
      <c r="CZ7" s="39">
        <v>91.03</v>
      </c>
      <c r="DA7" s="39">
        <v>88.02</v>
      </c>
      <c r="DB7" s="39">
        <v>85.23</v>
      </c>
      <c r="DC7" s="39">
        <v>85.26</v>
      </c>
      <c r="DD7" s="39">
        <v>85.37</v>
      </c>
      <c r="DE7" s="39">
        <v>84.81</v>
      </c>
      <c r="DF7" s="39">
        <v>84.8</v>
      </c>
      <c r="DG7" s="39">
        <v>89.92</v>
      </c>
      <c r="DH7" s="39">
        <v>46.74</v>
      </c>
      <c r="DI7" s="39">
        <v>47.67</v>
      </c>
      <c r="DJ7" s="39">
        <v>48.51</v>
      </c>
      <c r="DK7" s="39">
        <v>47.67</v>
      </c>
      <c r="DL7" s="39">
        <v>47.47</v>
      </c>
      <c r="DM7" s="39">
        <v>44.31</v>
      </c>
      <c r="DN7" s="39">
        <v>45.75</v>
      </c>
      <c r="DO7" s="39">
        <v>46.9</v>
      </c>
      <c r="DP7" s="39">
        <v>47.28</v>
      </c>
      <c r="DQ7" s="39">
        <v>47.66</v>
      </c>
      <c r="DR7" s="39">
        <v>48.85</v>
      </c>
      <c r="DS7" s="39">
        <v>16.059999999999999</v>
      </c>
      <c r="DT7" s="39">
        <v>15.61</v>
      </c>
      <c r="DU7" s="39">
        <v>15.26</v>
      </c>
      <c r="DV7" s="39">
        <v>15.28</v>
      </c>
      <c r="DW7" s="39">
        <v>14.27</v>
      </c>
      <c r="DX7" s="39">
        <v>10.09</v>
      </c>
      <c r="DY7" s="39">
        <v>10.54</v>
      </c>
      <c r="DZ7" s="39">
        <v>12.03</v>
      </c>
      <c r="EA7" s="39">
        <v>12.19</v>
      </c>
      <c r="EB7" s="39">
        <v>15.1</v>
      </c>
      <c r="EC7" s="39">
        <v>17.8</v>
      </c>
      <c r="ED7" s="39">
        <v>0.24</v>
      </c>
      <c r="EE7" s="39">
        <v>0.62</v>
      </c>
      <c r="EF7" s="39">
        <v>1.08</v>
      </c>
      <c r="EG7" s="39">
        <v>2.61</v>
      </c>
      <c r="EH7" s="39">
        <v>1.64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2020-02-18T03:35:19Z</cp:lastPrinted>
  <dcterms:created xsi:type="dcterms:W3CDTF">2019-12-05T04:09:12Z</dcterms:created>
  <dcterms:modified xsi:type="dcterms:W3CDTF">2020-03-08T23:59:52Z</dcterms:modified>
  <cp:category/>
</cp:coreProperties>
</file>