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sv01\SectionData$\0810 水道事業所\H30総務係\H29年度決算\3_経営比較分析\"/>
    </mc:Choice>
  </mc:AlternateContent>
  <workbookProtection workbookAlgorithmName="SHA-512" workbookHashValue="dMhROe+gDgB/wHZjDtNwfk2jINpw+DFsuUbno0cARnF4CcAcJiatV5HCjkm6LCfOdk1MZKxrKudgeuNcS/Fdgw==" workbookSaltValue="pABENykhJB4Io27HMwKGiw==" workbookSpinCount="100000" lockStructure="1"/>
  <bookViews>
    <workbookView xWindow="0" yWindow="0" windowWidth="20490" windowHeight="684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<sst xmlns="http://schemas.openxmlformats.org/spreadsheetml/2006/main" count="232" uniqueCount="120">
  <si>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</si>
  <si>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</si>
  <si>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</si>
  <si>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</si>
  <si>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</si>
  <si>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</si>
  <si>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</si>
  <si>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</si>
  <si>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</si>
  <si>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</si>
  <si>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</si>
  <si>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</si>
  <si>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</si>
  <si>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</si>
  <si>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</si>
  <si>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</si>
  <si>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</si>
  <si>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</si>
  <si>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</si>
  <si>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</si>
  <si>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</si>
  <si>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</si>
  <si>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</si>
  <si>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</si>
  <si>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</si>
  <si>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</si>
  <si>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</si>
  <si>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</si>
  <si>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</si>
  <si>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</si>
  <si>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</si>
  <si>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</si>
  <si>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</si>
  <si>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</si>
  <si>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</si>
  <si>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</si>
  <si>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</si>
  <si>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</si>
  <si>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</si>
  <si>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</si>
  <si>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</si>
  <si>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</si>
  <si>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</si>
  <si>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</si>
  <si>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</si>
  <si>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</si>
  <si>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</si>
  <si>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</si>
  <si>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</si>
  <si>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</si>
  <si>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</si>
  <si>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</si>
  <si>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</si>
  <si>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</si>
  <si>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</si>
  <si>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</si>
  <si>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</si>
  <si>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</si>
  <si>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</si>
  <si>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</si>
  <si>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</si>
  <si>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</si>
  <si>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</si>
  <si>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</si>
  <si>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</si>
  <si>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</si>
  <si>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</si>
  <si>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</si>
  <si>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</si>
  <si>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</si>
  <si>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</si>
  <si>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</si>
  <si>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</si>
  <si>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</si>
  <si>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</si>
  <si>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</si>
  <si>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</si>
  <si>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</si>
  <si>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</si>
  <si>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</si>
  <si>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</si>
  <si>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</si>
  <si>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</si>
  <si>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</si>
  <si>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</si>
  <si>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</si>
  <si>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</si>
  <si>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</si>
  <si>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</si>
  <si>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</si>
  <si>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</si>
  <si>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</si>
  <si>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</si>
  <si>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</si>
  <si>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</si>
  <si>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</si>
  <si>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</si>
  <si>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</si>
  <si>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</si>
  <si>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</si>
  <si>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</si>
  <si>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</si>
  <si>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</si>
  <si>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</si>
  <si>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</si>
  <si>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</si>
  <si>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</si>
  <si>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</si>
  <si>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</si>
  <si>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</si>
  <si>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</si>
  <si>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</si>
  <si>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</si>
  <si>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</si>
  <si>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</si>
  <si>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</si>
  <si>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</si>
  <si>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経年比率が類似団体平均値と比較して高い状況を踏まえ、管路の更新投資を強化したところ全国平均と比較しても高い更新率となった。今後についても、財政収支の見通しに基づき適切な管路更新を実施するよう努めていく。</t>
    <phoneticPr fontId="4"/>
  </si>
  <si>
    <t>経営の健全性は維持されているものの、より一層経営の効率化を進め、必要に応じて財政収支の見通しに基づくアセットマネジメント等の見直しを行い、中長期的に安定した事業運営に努めていく必要がある。</t>
    <rPh sb="20" eb="22">
      <t>イッソウ</t>
    </rPh>
    <rPh sb="22" eb="24">
      <t>ケイエイ</t>
    </rPh>
    <rPh sb="25" eb="28">
      <t>コウリツカ</t>
    </rPh>
    <rPh sb="29" eb="30">
      <t>スス</t>
    </rPh>
    <rPh sb="32" eb="34">
      <t>ヒツヨウ</t>
    </rPh>
    <rPh sb="88" eb="90">
      <t>ヒツヨウ</t>
    </rPh>
    <phoneticPr fontId="4"/>
  </si>
  <si>
    <t>経常収支比率は１００％を越えており経営状態は健全であることを示しているが、当該比率は年々減少しており類似団体と比較して低い状況である。経常収支比率が減少している要因としては、東日本大震災の被災者の生活再建が進んだことにより水道加入金が減少していること、及び老朽化した浄水場施設の修繕費が増加傾向にあることが挙げられる。また、給水原価についても、類似団体と比較して高い状況となっているため、さらに経費削減や経営の効率化などに努めていく必要がある。
　企業債残高対給水収益比率は、前年度と比べ微減となっているが、今後の施設更新のための企業債発行が増加していく状況に備え、施設更新計画及び収益見込みに基づいた計画的な事業運営に努めていく必要がある。
　施設の利用率は、類似団体平均値と比較して低い状況となっているが、市内の水需要を仙南・仙塩広域水道及び自己水源（両者の割合は概ね６対４）で賄っており、仙南・仙塩広域水道からの受水量は宮城県及び受水市町との覚書で定めているものであるため、自己水源を優先させて施設利用率を向上させることが難しい状況である。
　有収率は、類似団体平均値と比較して高く、また増加傾向にある。今後も継続した漏水調査等により有収率の維持・改善を図っていく。</t>
    <rPh sb="0" eb="2">
      <t>ケイジョウ</t>
    </rPh>
    <rPh sb="2" eb="4">
      <t>シュウシ</t>
    </rPh>
    <rPh sb="4" eb="6">
      <t>ヒリツ</t>
    </rPh>
    <rPh sb="12" eb="13">
      <t>コ</t>
    </rPh>
    <rPh sb="17" eb="19">
      <t>ケイエイ</t>
    </rPh>
    <rPh sb="19" eb="21">
      <t>ジョウタイ</t>
    </rPh>
    <rPh sb="22" eb="24">
      <t>ケンゼン</t>
    </rPh>
    <rPh sb="30" eb="31">
      <t>シメ</t>
    </rPh>
    <rPh sb="37" eb="39">
      <t>トウガイ</t>
    </rPh>
    <rPh sb="39" eb="41">
      <t>ヒリツ</t>
    </rPh>
    <rPh sb="42" eb="44">
      <t>ネンネン</t>
    </rPh>
    <rPh sb="44" eb="46">
      <t>ゲンショウ</t>
    </rPh>
    <rPh sb="50" eb="52">
      <t>ルイジ</t>
    </rPh>
    <rPh sb="52" eb="54">
      <t>ダンタイ</t>
    </rPh>
    <rPh sb="55" eb="57">
      <t>ヒカク</t>
    </rPh>
    <rPh sb="59" eb="60">
      <t>ヒク</t>
    </rPh>
    <rPh sb="61" eb="63">
      <t>ジョウキョウ</t>
    </rPh>
    <rPh sb="67" eb="69">
      <t>ケイジョウ</t>
    </rPh>
    <rPh sb="69" eb="71">
      <t>シュウシ</t>
    </rPh>
    <rPh sb="71" eb="73">
      <t>ヒリツ</t>
    </rPh>
    <rPh sb="74" eb="76">
      <t>ゲンショウ</t>
    </rPh>
    <rPh sb="80" eb="82">
      <t>ヨウイン</t>
    </rPh>
    <rPh sb="87" eb="88">
      <t>ヒガシ</t>
    </rPh>
    <rPh sb="88" eb="90">
      <t>ニホン</t>
    </rPh>
    <rPh sb="90" eb="93">
      <t>ダイシンサイ</t>
    </rPh>
    <rPh sb="94" eb="97">
      <t>ヒサイシャ</t>
    </rPh>
    <rPh sb="98" eb="100">
      <t>セイカツ</t>
    </rPh>
    <rPh sb="100" eb="102">
      <t>サイケン</t>
    </rPh>
    <rPh sb="103" eb="104">
      <t>スス</t>
    </rPh>
    <rPh sb="111" eb="113">
      <t>スイドウ</t>
    </rPh>
    <rPh sb="113" eb="115">
      <t>カニュウ</t>
    </rPh>
    <rPh sb="115" eb="116">
      <t>キン</t>
    </rPh>
    <rPh sb="117" eb="119">
      <t>ゲンショウ</t>
    </rPh>
    <rPh sb="126" eb="127">
      <t>オヨ</t>
    </rPh>
    <rPh sb="128" eb="131">
      <t>ロウキュウカ</t>
    </rPh>
    <rPh sb="133" eb="135">
      <t>ジョウスイ</t>
    </rPh>
    <rPh sb="135" eb="136">
      <t>ジョウ</t>
    </rPh>
    <rPh sb="136" eb="138">
      <t>シセツ</t>
    </rPh>
    <rPh sb="139" eb="141">
      <t>シュウゼン</t>
    </rPh>
    <rPh sb="141" eb="142">
      <t>ヒ</t>
    </rPh>
    <rPh sb="143" eb="145">
      <t>ゾウカ</t>
    </rPh>
    <rPh sb="145" eb="147">
      <t>ケイコウ</t>
    </rPh>
    <rPh sb="153" eb="154">
      <t>ア</t>
    </rPh>
    <rPh sb="162" eb="164">
      <t>キュウスイ</t>
    </rPh>
    <rPh sb="164" eb="166">
      <t>ゲンカ</t>
    </rPh>
    <rPh sb="172" eb="174">
      <t>ルイジ</t>
    </rPh>
    <rPh sb="174" eb="176">
      <t>ダンタイ</t>
    </rPh>
    <rPh sb="177" eb="179">
      <t>ヒカク</t>
    </rPh>
    <rPh sb="181" eb="182">
      <t>タカ</t>
    </rPh>
    <rPh sb="183" eb="185">
      <t>ジョウキョウ</t>
    </rPh>
    <rPh sb="197" eb="199">
      <t>ケイヒ</t>
    </rPh>
    <rPh sb="202" eb="204">
      <t>ケイエイ</t>
    </rPh>
    <rPh sb="205" eb="208">
      <t>コウリツカ</t>
    </rPh>
    <rPh sb="211" eb="212">
      <t>ツト</t>
    </rPh>
    <rPh sb="245" eb="246">
      <t>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</si>
</sst>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0.56999999999999995</c:v>
                </c:pt>
                <c:pt idx="1">
                  <c:v>0.24</c:v>
                </c:pt>
                <c:pt idx="2">
                  <c:v>0.62</c:v>
                </c:pt>
                <c:pt idx="3">
                  <c:v>1.08</c:v>
                </c:pt>
                <c:pt idx="4">
                  <c:v>2.61</c:v>
                </c:pt>
              </c:numCache>
            </c:numRef>
          </c:val>
          <c:extLst xmlns:c16r2="http://schemas.microsoft.com/office/drawing/2015/06/chart">
            <c:ext xmlns:c16="http://schemas.microsoft.com/office/drawing/2014/chart" uri="{C3380CC4-5D6E-409C-BE32-E72D297353CC}">
              <c16:uniqueId val="{00000000-D7EE-431B-B09C-4017BB1D9F70}"/>
            </c:ext>
          </c:extLst>
        </c:ser>
        <c:dLbls>
          <c:showLegendKey val="0"/>
          <c:showVal val="0"/>
          <c:showCatName val="0"/>
          <c:showSerName val="0"/>
          <c:showPercent val="0"/>
          <c:showBubbleSize val="0"/>
        </c:dLbls>
        <c:gapWidth val="150"/>
        <c:axId val="207186808"/>
        <c:axId val="2071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D7EE-431B-B09C-4017BB1D9F70}"/>
            </c:ext>
          </c:extLst>
        </c:ser>
        <c:dLbls>
          <c:showLegendKey val="0"/>
          <c:showVal val="0"/>
          <c:showCatName val="0"/>
          <c:showSerName val="0"/>
          <c:showPercent val="0"/>
          <c:showBubbleSize val="0"/>
        </c:dLbls>
        <c:marker val="1"/>
        <c:smooth val="0"/>
        <c:axId val="207186808"/>
        <c:axId val="207187200"/>
      </c:lineChart>
      <c:dateAx>
        <c:axId val="207186808"/>
        <c:scaling>
          <c:orientation val="minMax"/>
        </c:scaling>
        <c:delete val="1"/>
        <c:axPos val="b"/>
        <c:numFmt formatCode="ge" sourceLinked="1"/>
        <c:majorTickMark val="none"/>
        <c:minorTickMark val="none"/>
        <c:tickLblPos val="none"/>
        <c:crossAx val="207187200"/>
        <c:crosses val="autoZero"/>
        <c:auto val="1"/>
        <c:lblOffset val="100"/>
        <c:baseTimeUnit val="years"/>
      </c:dateAx>
      <c:valAx>
        <c:axId val="2071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8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53.68</c:v>
                </c:pt>
                <c:pt idx="1">
                  <c:v>53.54</c:v>
                </c:pt>
                <c:pt idx="2">
                  <c:v>52.09</c:v>
                </c:pt>
                <c:pt idx="3">
                  <c:v>54.48</c:v>
                </c:pt>
                <c:pt idx="4">
                  <c:v>55.39</c:v>
                </c:pt>
              </c:numCache>
            </c:numRef>
          </c:val>
          <c:extLst xmlns:c16r2="http://schemas.microsoft.com/office/drawing/2015/06/chart">
            <c:ext xmlns:c16="http://schemas.microsoft.com/office/drawing/2014/chart" uri="{C3380CC4-5D6E-409C-BE32-E72D297353CC}">
              <c16:uniqueId val="{00000000-41AA-4F14-92E9-F2C5ADF00865}"/>
            </c:ext>
          </c:extLst>
        </c:ser>
        <c:dLbls>
          <c:showLegendKey val="0"/>
          <c:showVal val="0"/>
          <c:showCatName val="0"/>
          <c:showSerName val="0"/>
          <c:showPercent val="0"/>
          <c:showBubbleSize val="0"/>
        </c:dLbls>
        <c:gapWidth val="150"/>
        <c:axId val="318690744"/>
        <c:axId val="31852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41AA-4F14-92E9-F2C5ADF00865}"/>
            </c:ext>
          </c:extLst>
        </c:ser>
        <c:dLbls>
          <c:showLegendKey val="0"/>
          <c:showVal val="0"/>
          <c:showCatName val="0"/>
          <c:showSerName val="0"/>
          <c:showPercent val="0"/>
          <c:showBubbleSize val="0"/>
        </c:dLbls>
        <c:marker val="1"/>
        <c:smooth val="0"/>
        <c:axId val="318690744"/>
        <c:axId val="318523704"/>
      </c:lineChart>
      <c:dateAx>
        <c:axId val="318690744"/>
        <c:scaling>
          <c:orientation val="minMax"/>
        </c:scaling>
        <c:delete val="1"/>
        <c:axPos val="b"/>
        <c:numFmt formatCode="ge" sourceLinked="1"/>
        <c:majorTickMark val="none"/>
        <c:minorTickMark val="none"/>
        <c:tickLblPos val="none"/>
        <c:crossAx val="318523704"/>
        <c:crosses val="autoZero"/>
        <c:auto val="1"/>
        <c:lblOffset val="100"/>
        <c:baseTimeUnit val="years"/>
      </c:dateAx>
      <c:valAx>
        <c:axId val="31852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9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88.9</c:v>
                </c:pt>
                <c:pt idx="1">
                  <c:v>88.34</c:v>
                </c:pt>
                <c:pt idx="2">
                  <c:v>90.45</c:v>
                </c:pt>
                <c:pt idx="3">
                  <c:v>91.04</c:v>
                </c:pt>
                <c:pt idx="4">
                  <c:v>91.03</c:v>
                </c:pt>
              </c:numCache>
            </c:numRef>
          </c:val>
          <c:extLst xmlns:c16r2="http://schemas.microsoft.com/office/drawing/2015/06/chart">
            <c:ext xmlns:c16="http://schemas.microsoft.com/office/drawing/2014/chart" uri="{C3380CC4-5D6E-409C-BE32-E72D297353CC}">
              <c16:uniqueId val="{00000000-33BD-4C9B-9D40-B9C41A5E2876}"/>
            </c:ext>
          </c:extLst>
        </c:ser>
        <c:dLbls>
          <c:showLegendKey val="0"/>
          <c:showVal val="0"/>
          <c:showCatName val="0"/>
          <c:showSerName val="0"/>
          <c:showPercent val="0"/>
          <c:showBubbleSize val="0"/>
        </c:dLbls>
        <c:gapWidth val="150"/>
        <c:axId val="318524880"/>
        <c:axId val="31852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33BD-4C9B-9D40-B9C41A5E2876}"/>
            </c:ext>
          </c:extLst>
        </c:ser>
        <c:dLbls>
          <c:showLegendKey val="0"/>
          <c:showVal val="0"/>
          <c:showCatName val="0"/>
          <c:showSerName val="0"/>
          <c:showPercent val="0"/>
          <c:showBubbleSize val="0"/>
        </c:dLbls>
        <c:marker val="1"/>
        <c:smooth val="0"/>
        <c:axId val="318524880"/>
        <c:axId val="318525272"/>
      </c:lineChart>
      <c:dateAx>
        <c:axId val="318524880"/>
        <c:scaling>
          <c:orientation val="minMax"/>
        </c:scaling>
        <c:delete val="1"/>
        <c:axPos val="b"/>
        <c:numFmt formatCode="ge" sourceLinked="1"/>
        <c:majorTickMark val="none"/>
        <c:minorTickMark val="none"/>
        <c:tickLblPos val="none"/>
        <c:crossAx val="318525272"/>
        <c:crosses val="autoZero"/>
        <c:auto val="1"/>
        <c:lblOffset val="100"/>
        <c:baseTimeUnit val="years"/>
      </c:dateAx>
      <c:valAx>
        <c:axId val="31852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2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111.47</c:v>
                </c:pt>
                <c:pt idx="1">
                  <c:v>111.03</c:v>
                </c:pt>
                <c:pt idx="2">
                  <c:v>109</c:v>
                </c:pt>
                <c:pt idx="3">
                  <c:v>107.86</c:v>
                </c:pt>
                <c:pt idx="4">
                  <c:v>106.06</c:v>
                </c:pt>
              </c:numCache>
            </c:numRef>
          </c:val>
          <c:extLst xmlns:c16r2="http://schemas.microsoft.com/office/drawing/2015/06/chart">
            <c:ext xmlns:c16="http://schemas.microsoft.com/office/drawing/2014/chart" uri="{C3380CC4-5D6E-409C-BE32-E72D297353CC}">
              <c16:uniqueId val="{00000000-DD49-4299-B923-AA4A2483FD38}"/>
            </c:ext>
          </c:extLst>
        </c:ser>
        <c:dLbls>
          <c:showLegendKey val="0"/>
          <c:showVal val="0"/>
          <c:showCatName val="0"/>
          <c:showSerName val="0"/>
          <c:showPercent val="0"/>
          <c:showBubbleSize val="0"/>
        </c:dLbls>
        <c:gapWidth val="150"/>
        <c:axId val="207188768"/>
        <c:axId val="20718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DD49-4299-B923-AA4A2483FD38}"/>
            </c:ext>
          </c:extLst>
        </c:ser>
        <c:dLbls>
          <c:showLegendKey val="0"/>
          <c:showVal val="0"/>
          <c:showCatName val="0"/>
          <c:showSerName val="0"/>
          <c:showPercent val="0"/>
          <c:showBubbleSize val="0"/>
        </c:dLbls>
        <c:marker val="1"/>
        <c:smooth val="0"/>
        <c:axId val="207188768"/>
        <c:axId val="207189160"/>
      </c:lineChart>
      <c:dateAx>
        <c:axId val="207188768"/>
        <c:scaling>
          <c:orientation val="minMax"/>
        </c:scaling>
        <c:delete val="1"/>
        <c:axPos val="b"/>
        <c:numFmt formatCode="ge" sourceLinked="1"/>
        <c:majorTickMark val="none"/>
        <c:minorTickMark val="none"/>
        <c:tickLblPos val="none"/>
        <c:crossAx val="207189160"/>
        <c:crosses val="autoZero"/>
        <c:auto val="1"/>
        <c:lblOffset val="100"/>
        <c:baseTimeUnit val="years"/>
      </c:dateAx>
      <c:valAx>
        <c:axId val="207189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1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39.630000000000003</c:v>
                </c:pt>
                <c:pt idx="1">
                  <c:v>46.74</c:v>
                </c:pt>
                <c:pt idx="2">
                  <c:v>47.67</c:v>
                </c:pt>
                <c:pt idx="3">
                  <c:v>48.51</c:v>
                </c:pt>
                <c:pt idx="4">
                  <c:v>47.67</c:v>
                </c:pt>
              </c:numCache>
            </c:numRef>
          </c:val>
          <c:extLst xmlns:c16r2="http://schemas.microsoft.com/office/drawing/2015/06/chart">
            <c:ext xmlns:c16="http://schemas.microsoft.com/office/drawing/2014/chart" uri="{C3380CC4-5D6E-409C-BE32-E72D297353CC}">
              <c16:uniqueId val="{00000000-35CC-418E-851C-AF3A26D0C400}"/>
            </c:ext>
          </c:extLst>
        </c:ser>
        <c:dLbls>
          <c:showLegendKey val="0"/>
          <c:showVal val="0"/>
          <c:showCatName val="0"/>
          <c:showSerName val="0"/>
          <c:showPercent val="0"/>
          <c:showBubbleSize val="0"/>
        </c:dLbls>
        <c:gapWidth val="150"/>
        <c:axId val="318591136"/>
        <c:axId val="31859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35CC-418E-851C-AF3A26D0C400}"/>
            </c:ext>
          </c:extLst>
        </c:ser>
        <c:dLbls>
          <c:showLegendKey val="0"/>
          <c:showVal val="0"/>
          <c:showCatName val="0"/>
          <c:showSerName val="0"/>
          <c:showPercent val="0"/>
          <c:showBubbleSize val="0"/>
        </c:dLbls>
        <c:marker val="1"/>
        <c:smooth val="0"/>
        <c:axId val="318591136"/>
        <c:axId val="318591528"/>
      </c:lineChart>
      <c:dateAx>
        <c:axId val="318591136"/>
        <c:scaling>
          <c:orientation val="minMax"/>
        </c:scaling>
        <c:delete val="1"/>
        <c:axPos val="b"/>
        <c:numFmt formatCode="ge" sourceLinked="1"/>
        <c:majorTickMark val="none"/>
        <c:minorTickMark val="none"/>
        <c:tickLblPos val="none"/>
        <c:crossAx val="318591528"/>
        <c:crosses val="autoZero"/>
        <c:auto val="1"/>
        <c:lblOffset val="100"/>
        <c:baseTimeUnit val="years"/>
      </c:dateAx>
      <c:valAx>
        <c:axId val="31859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15.85</c:v>
                </c:pt>
                <c:pt idx="1">
                  <c:v>16.059999999999999</c:v>
                </c:pt>
                <c:pt idx="2">
                  <c:v>15.61</c:v>
                </c:pt>
                <c:pt idx="3">
                  <c:v>15.26</c:v>
                </c:pt>
                <c:pt idx="4">
                  <c:v>15.28</c:v>
                </c:pt>
              </c:numCache>
            </c:numRef>
          </c:val>
          <c:extLst xmlns:c16r2="http://schemas.microsoft.com/office/drawing/2015/06/chart">
            <c:ext xmlns:c16="http://schemas.microsoft.com/office/drawing/2014/chart" uri="{C3380CC4-5D6E-409C-BE32-E72D297353CC}">
              <c16:uniqueId val="{00000000-7A38-47A4-B830-1A172C013A48}"/>
            </c:ext>
          </c:extLst>
        </c:ser>
        <c:dLbls>
          <c:showLegendKey val="0"/>
          <c:showVal val="0"/>
          <c:showCatName val="0"/>
          <c:showSerName val="0"/>
          <c:showPercent val="0"/>
          <c:showBubbleSize val="0"/>
        </c:dLbls>
        <c:gapWidth val="150"/>
        <c:axId val="318592704"/>
        <c:axId val="31859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7A38-47A4-B830-1A172C013A48}"/>
            </c:ext>
          </c:extLst>
        </c:ser>
        <c:dLbls>
          <c:showLegendKey val="0"/>
          <c:showVal val="0"/>
          <c:showCatName val="0"/>
          <c:showSerName val="0"/>
          <c:showPercent val="0"/>
          <c:showBubbleSize val="0"/>
        </c:dLbls>
        <c:marker val="1"/>
        <c:smooth val="0"/>
        <c:axId val="318592704"/>
        <c:axId val="318593096"/>
      </c:lineChart>
      <c:dateAx>
        <c:axId val="318592704"/>
        <c:scaling>
          <c:orientation val="minMax"/>
        </c:scaling>
        <c:delete val="1"/>
        <c:axPos val="b"/>
        <c:numFmt formatCode="ge" sourceLinked="1"/>
        <c:majorTickMark val="none"/>
        <c:minorTickMark val="none"/>
        <c:tickLblPos val="none"/>
        <c:crossAx val="318593096"/>
        <c:crosses val="autoZero"/>
        <c:auto val="1"/>
        <c:lblOffset val="100"/>
        <c:baseTimeUnit val="years"/>
      </c:dateAx>
      <c:valAx>
        <c:axId val="31859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DF-48D9-8F00-0E2BF6010D84}"/>
            </c:ext>
          </c:extLst>
        </c:ser>
        <c:dLbls>
          <c:showLegendKey val="0"/>
          <c:showVal val="0"/>
          <c:showCatName val="0"/>
          <c:showSerName val="0"/>
          <c:showPercent val="0"/>
          <c:showBubbleSize val="0"/>
        </c:dLbls>
        <c:gapWidth val="150"/>
        <c:axId val="318689176"/>
        <c:axId val="31868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4ADF-48D9-8F00-0E2BF6010D84}"/>
            </c:ext>
          </c:extLst>
        </c:ser>
        <c:dLbls>
          <c:showLegendKey val="0"/>
          <c:showVal val="0"/>
          <c:showCatName val="0"/>
          <c:showSerName val="0"/>
          <c:showPercent val="0"/>
          <c:showBubbleSize val="0"/>
        </c:dLbls>
        <c:marker val="1"/>
        <c:smooth val="0"/>
        <c:axId val="318689176"/>
        <c:axId val="318689568"/>
      </c:lineChart>
      <c:dateAx>
        <c:axId val="318689176"/>
        <c:scaling>
          <c:orientation val="minMax"/>
        </c:scaling>
        <c:delete val="1"/>
        <c:axPos val="b"/>
        <c:numFmt formatCode="ge" sourceLinked="1"/>
        <c:majorTickMark val="none"/>
        <c:minorTickMark val="none"/>
        <c:tickLblPos val="none"/>
        <c:crossAx val="318689568"/>
        <c:crosses val="autoZero"/>
        <c:auto val="1"/>
        <c:lblOffset val="100"/>
        <c:baseTimeUnit val="years"/>
      </c:dateAx>
      <c:valAx>
        <c:axId val="318689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68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309.23</c:v>
                </c:pt>
                <c:pt idx="1">
                  <c:v>345.01</c:v>
                </c:pt>
                <c:pt idx="2">
                  <c:v>269.64999999999998</c:v>
                </c:pt>
                <c:pt idx="3">
                  <c:v>247.8</c:v>
                </c:pt>
                <c:pt idx="4">
                  <c:v>215.97</c:v>
                </c:pt>
              </c:numCache>
            </c:numRef>
          </c:val>
          <c:extLst xmlns:c16r2="http://schemas.microsoft.com/office/drawing/2015/06/chart">
            <c:ext xmlns:c16="http://schemas.microsoft.com/office/drawing/2014/chart" uri="{C3380CC4-5D6E-409C-BE32-E72D297353CC}">
              <c16:uniqueId val="{00000000-0BB2-4AAC-ACEF-30D82FEF3680}"/>
            </c:ext>
          </c:extLst>
        </c:ser>
        <c:dLbls>
          <c:showLegendKey val="0"/>
          <c:showVal val="0"/>
          <c:showCatName val="0"/>
          <c:showSerName val="0"/>
          <c:showPercent val="0"/>
          <c:showBubbleSize val="0"/>
        </c:dLbls>
        <c:gapWidth val="150"/>
        <c:axId val="318691136"/>
        <c:axId val="31839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0BB2-4AAC-ACEF-30D82FEF3680}"/>
            </c:ext>
          </c:extLst>
        </c:ser>
        <c:dLbls>
          <c:showLegendKey val="0"/>
          <c:showVal val="0"/>
          <c:showCatName val="0"/>
          <c:showSerName val="0"/>
          <c:showPercent val="0"/>
          <c:showBubbleSize val="0"/>
        </c:dLbls>
        <c:marker val="1"/>
        <c:smooth val="0"/>
        <c:axId val="318691136"/>
        <c:axId val="318391400"/>
      </c:lineChart>
      <c:dateAx>
        <c:axId val="318691136"/>
        <c:scaling>
          <c:orientation val="minMax"/>
        </c:scaling>
        <c:delete val="1"/>
        <c:axPos val="b"/>
        <c:numFmt formatCode="ge" sourceLinked="1"/>
        <c:majorTickMark val="none"/>
        <c:minorTickMark val="none"/>
        <c:tickLblPos val="none"/>
        <c:crossAx val="318391400"/>
        <c:crosses val="autoZero"/>
        <c:auto val="1"/>
        <c:lblOffset val="100"/>
        <c:baseTimeUnit val="years"/>
      </c:dateAx>
      <c:valAx>
        <c:axId val="318391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6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243.68</c:v>
                </c:pt>
                <c:pt idx="1">
                  <c:v>233.82</c:v>
                </c:pt>
                <c:pt idx="2">
                  <c:v>230.05</c:v>
                </c:pt>
                <c:pt idx="3">
                  <c:v>234.02</c:v>
                </c:pt>
                <c:pt idx="4">
                  <c:v>228.76</c:v>
                </c:pt>
              </c:numCache>
            </c:numRef>
          </c:val>
          <c:extLst xmlns:c16r2="http://schemas.microsoft.com/office/drawing/2015/06/chart">
            <c:ext xmlns:c16="http://schemas.microsoft.com/office/drawing/2014/chart" uri="{C3380CC4-5D6E-409C-BE32-E72D297353CC}">
              <c16:uniqueId val="{00000000-BDC6-4448-A592-37A63758822B}"/>
            </c:ext>
          </c:extLst>
        </c:ser>
        <c:dLbls>
          <c:showLegendKey val="0"/>
          <c:showVal val="0"/>
          <c:showCatName val="0"/>
          <c:showSerName val="0"/>
          <c:showPercent val="0"/>
          <c:showBubbleSize val="0"/>
        </c:dLbls>
        <c:gapWidth val="150"/>
        <c:axId val="318392576"/>
        <c:axId val="31839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BDC6-4448-A592-37A63758822B}"/>
            </c:ext>
          </c:extLst>
        </c:ser>
        <c:dLbls>
          <c:showLegendKey val="0"/>
          <c:showVal val="0"/>
          <c:showCatName val="0"/>
          <c:showSerName val="0"/>
          <c:showPercent val="0"/>
          <c:showBubbleSize val="0"/>
        </c:dLbls>
        <c:marker val="1"/>
        <c:smooth val="0"/>
        <c:axId val="318392576"/>
        <c:axId val="318392968"/>
      </c:lineChart>
      <c:dateAx>
        <c:axId val="318392576"/>
        <c:scaling>
          <c:orientation val="minMax"/>
        </c:scaling>
        <c:delete val="1"/>
        <c:axPos val="b"/>
        <c:numFmt formatCode="ge" sourceLinked="1"/>
        <c:majorTickMark val="none"/>
        <c:minorTickMark val="none"/>
        <c:tickLblPos val="none"/>
        <c:crossAx val="318392968"/>
        <c:crosses val="autoZero"/>
        <c:auto val="1"/>
        <c:lblOffset val="100"/>
        <c:baseTimeUnit val="years"/>
      </c:dateAx>
      <c:valAx>
        <c:axId val="318392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3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104.82</c:v>
                </c:pt>
                <c:pt idx="1">
                  <c:v>99.05</c:v>
                </c:pt>
                <c:pt idx="2">
                  <c:v>103.3</c:v>
                </c:pt>
                <c:pt idx="3">
                  <c:v>102.16</c:v>
                </c:pt>
                <c:pt idx="4">
                  <c:v>101.65</c:v>
                </c:pt>
              </c:numCache>
            </c:numRef>
          </c:val>
          <c:extLst xmlns:c16r2="http://schemas.microsoft.com/office/drawing/2015/06/chart">
            <c:ext xmlns:c16="http://schemas.microsoft.com/office/drawing/2014/chart" uri="{C3380CC4-5D6E-409C-BE32-E72D297353CC}">
              <c16:uniqueId val="{00000000-0C49-4699-A9A2-DEA2D0ADB6DC}"/>
            </c:ext>
          </c:extLst>
        </c:ser>
        <c:dLbls>
          <c:showLegendKey val="0"/>
          <c:showVal val="0"/>
          <c:showCatName val="0"/>
          <c:showSerName val="0"/>
          <c:showPercent val="0"/>
          <c:showBubbleSize val="0"/>
        </c:dLbls>
        <c:gapWidth val="150"/>
        <c:axId val="318394144"/>
        <c:axId val="31839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0C49-4699-A9A2-DEA2D0ADB6DC}"/>
            </c:ext>
          </c:extLst>
        </c:ser>
        <c:dLbls>
          <c:showLegendKey val="0"/>
          <c:showVal val="0"/>
          <c:showCatName val="0"/>
          <c:showSerName val="0"/>
          <c:showPercent val="0"/>
          <c:showBubbleSize val="0"/>
        </c:dLbls>
        <c:marker val="1"/>
        <c:smooth val="0"/>
        <c:axId val="318394144"/>
        <c:axId val="318394536"/>
      </c:lineChart>
      <c:dateAx>
        <c:axId val="318394144"/>
        <c:scaling>
          <c:orientation val="minMax"/>
        </c:scaling>
        <c:delete val="1"/>
        <c:axPos val="b"/>
        <c:numFmt formatCode="ge" sourceLinked="1"/>
        <c:majorTickMark val="none"/>
        <c:minorTickMark val="none"/>
        <c:tickLblPos val="none"/>
        <c:crossAx val="318394536"/>
        <c:crosses val="autoZero"/>
        <c:auto val="1"/>
        <c:lblOffset val="100"/>
        <c:baseTimeUnit val="years"/>
      </c:dateAx>
      <c:valAx>
        <c:axId val="31839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3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226.08</c:v>
                </c:pt>
                <c:pt idx="1">
                  <c:v>239.69</c:v>
                </c:pt>
                <c:pt idx="2">
                  <c:v>228.64</c:v>
                </c:pt>
                <c:pt idx="3">
                  <c:v>231.08</c:v>
                </c:pt>
                <c:pt idx="4">
                  <c:v>233.98</c:v>
                </c:pt>
              </c:numCache>
            </c:numRef>
          </c:val>
          <c:extLst xmlns:c16r2="http://schemas.microsoft.com/office/drawing/2015/06/chart">
            <c:ext xmlns:c16="http://schemas.microsoft.com/office/drawing/2014/chart" uri="{C3380CC4-5D6E-409C-BE32-E72D297353CC}">
              <c16:uniqueId val="{00000000-6DC8-423F-881B-36C39A39372C}"/>
            </c:ext>
          </c:extLst>
        </c:ser>
        <c:dLbls>
          <c:showLegendKey val="0"/>
          <c:showVal val="0"/>
          <c:showCatName val="0"/>
          <c:showSerName val="0"/>
          <c:showPercent val="0"/>
          <c:showBubbleSize val="0"/>
        </c:dLbls>
        <c:gapWidth val="150"/>
        <c:axId val="318688784"/>
        <c:axId val="31868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6DC8-423F-881B-36C39A39372C}"/>
            </c:ext>
          </c:extLst>
        </c:ser>
        <c:dLbls>
          <c:showLegendKey val="0"/>
          <c:showVal val="0"/>
          <c:showCatName val="0"/>
          <c:showSerName val="0"/>
          <c:showPercent val="0"/>
          <c:showBubbleSize val="0"/>
        </c:dLbls>
        <c:marker val="1"/>
        <c:smooth val="0"/>
        <c:axId val="318688784"/>
        <c:axId val="318688392"/>
      </c:lineChart>
      <c:dateAx>
        <c:axId val="318688784"/>
        <c:scaling>
          <c:orientation val="minMax"/>
        </c:scaling>
        <c:delete val="1"/>
        <c:axPos val="b"/>
        <c:numFmt formatCode="ge" sourceLinked="1"/>
        <c:majorTickMark val="none"/>
        <c:minorTickMark val="none"/>
        <c:tickLblPos val="none"/>
        <c:crossAx val="318688392"/>
        <c:crosses val="autoZero"/>
        <c:auto val="1"/>
        <c:lblOffset val="100"/>
        <c:baseTimeUnit val="years"/>
      </c:dateAx>
      <c:valAx>
        <c:axId val="31868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8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岩沼市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44221</v>
      </c>
      <c r="AM8" s="59"/>
      <c r="AN8" s="59"/>
      <c r="AO8" s="59"/>
      <c r="AP8" s="59"/>
      <c r="AQ8" s="59"/>
      <c r="AR8" s="59"/>
      <c r="AS8" s="59"/>
      <c r="AT8" s="50">
        <f>データ!$S$6</f>
        <v>60.45</v>
      </c>
      <c r="AU8" s="51"/>
      <c r="AV8" s="51"/>
      <c r="AW8" s="51"/>
      <c r="AX8" s="51"/>
      <c r="AY8" s="51"/>
      <c r="AZ8" s="51"/>
      <c r="BA8" s="51"/>
      <c r="BB8" s="52">
        <f>データ!$T$6</f>
        <v>731.53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62.29</v>
      </c>
      <c r="J10" s="51"/>
      <c r="K10" s="51"/>
      <c r="L10" s="51"/>
      <c r="M10" s="51"/>
      <c r="N10" s="51"/>
      <c r="O10" s="62"/>
      <c r="P10" s="52">
        <f>データ!$P$6</f>
        <v>99.92</v>
      </c>
      <c r="Q10" s="52"/>
      <c r="R10" s="52"/>
      <c r="S10" s="52"/>
      <c r="T10" s="52"/>
      <c r="U10" s="52"/>
      <c r="V10" s="52"/>
      <c r="W10" s="59">
        <f>データ!$Q$6</f>
        <v>3326</v>
      </c>
      <c r="X10" s="59"/>
      <c r="Y10" s="59"/>
      <c r="Z10" s="59"/>
      <c r="AA10" s="59"/>
      <c r="AB10" s="59"/>
      <c r="AC10" s="59"/>
      <c r="AD10" s="2"/>
      <c r="AE10" s="2"/>
      <c r="AF10" s="2"/>
      <c r="AG10" s="2"/>
      <c r="AH10" s="4"/>
      <c r="AI10" s="4"/>
      <c r="AJ10" s="4"/>
      <c r="AK10" s="4"/>
      <c r="AL10" s="59">
        <f>データ!$U$6</f>
        <v>44159</v>
      </c>
      <c r="AM10" s="59"/>
      <c r="AN10" s="59"/>
      <c r="AO10" s="59"/>
      <c r="AP10" s="59"/>
      <c r="AQ10" s="59"/>
      <c r="AR10" s="59"/>
      <c r="AS10" s="59"/>
      <c r="AT10" s="50">
        <f>データ!$V$6</f>
        <v>60.45</v>
      </c>
      <c r="AU10" s="51"/>
      <c r="AV10" s="51"/>
      <c r="AW10" s="51"/>
      <c r="AX10" s="51"/>
      <c r="AY10" s="51"/>
      <c r="AZ10" s="51"/>
      <c r="BA10" s="51"/>
      <c r="BB10" s="52">
        <f>データ!$W$6</f>
        <v>730.5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IhKgiSO+W+OgoYDhVK645slcGnnsW3bipKlXLx85IdLRSdgoFyPDKdkzKx93sUlmBuDXDP/+wChIcYStF0MiOg==" saltValue="vYds8N+id/9A8FH/p6xUH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42111</v>
      </c>
      <c r="D6" s="33">
        <f t="shared" si="3"/>
        <v>46</v>
      </c>
      <c r="E6" s="33">
        <f t="shared" si="3"/>
        <v>1</v>
      </c>
      <c r="F6" s="33">
        <f t="shared" si="3"/>
        <v>0</v>
      </c>
      <c r="G6" s="33">
        <f t="shared" si="3"/>
        <v>1</v>
      </c>
      <c r="H6" s="33" t="str">
        <f t="shared" si="3"/>
        <v>宮城県　岩沼市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62.29</v>
      </c>
      <c r="P6" s="34">
        <f t="shared" si="3"/>
        <v>99.92</v>
      </c>
      <c r="Q6" s="34">
        <f t="shared" si="3"/>
        <v>3326</v>
      </c>
      <c r="R6" s="34">
        <f t="shared" si="3"/>
        <v>44221</v>
      </c>
      <c r="S6" s="34">
        <f t="shared" si="3"/>
        <v>60.45</v>
      </c>
      <c r="T6" s="34">
        <f t="shared" si="3"/>
        <v>731.53</v>
      </c>
      <c r="U6" s="34">
        <f t="shared" si="3"/>
        <v>44159</v>
      </c>
      <c r="V6" s="34">
        <f t="shared" si="3"/>
        <v>60.45</v>
      </c>
      <c r="W6" s="34">
        <f t="shared" si="3"/>
        <v>730.5</v>
      </c>
      <c r="X6" s="35">
        <f>IF(X7="",NA(),X7)</f>
        <v>111.47</v>
      </c>
      <c r="Y6" s="35">
        <f t="shared" ref="Y6:AG6" si="4">IF(Y7="",NA(),Y7)</f>
        <v>111.03</v>
      </c>
      <c r="Z6" s="35">
        <f t="shared" si="4"/>
        <v>109</v>
      </c>
      <c r="AA6" s="35">
        <f t="shared" si="4"/>
        <v>107.86</v>
      </c>
      <c r="AB6" s="35">
        <f t="shared" si="4"/>
        <v>106.06</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309.23</v>
      </c>
      <c r="AU6" s="35">
        <f t="shared" ref="AU6:BC6" si="6">IF(AU7="",NA(),AU7)</f>
        <v>345.01</v>
      </c>
      <c r="AV6" s="35">
        <f t="shared" si="6"/>
        <v>269.64999999999998</v>
      </c>
      <c r="AW6" s="35">
        <f t="shared" si="6"/>
        <v>247.8</v>
      </c>
      <c r="AX6" s="35">
        <f t="shared" si="6"/>
        <v>215.97</v>
      </c>
      <c r="AY6" s="35">
        <f t="shared" si="6"/>
        <v>909.68</v>
      </c>
      <c r="AZ6" s="35">
        <f t="shared" si="6"/>
        <v>382.09</v>
      </c>
      <c r="BA6" s="35">
        <f t="shared" si="6"/>
        <v>371.31</v>
      </c>
      <c r="BB6" s="35">
        <f t="shared" si="6"/>
        <v>377.63</v>
      </c>
      <c r="BC6" s="35">
        <f t="shared" si="6"/>
        <v>357.34</v>
      </c>
      <c r="BD6" s="34" t="str">
        <f>IF(BD7="","",IF(BD7="-","【-】","【"&amp;SUBSTITUTE(TEXT(BD7,"#,##0.00"),"-","△")&amp;"】"))</f>
        <v>【264.34】</v>
      </c>
      <c r="BE6" s="35">
        <f>IF(BE7="",NA(),BE7)</f>
        <v>243.68</v>
      </c>
      <c r="BF6" s="35">
        <f t="shared" ref="BF6:BN6" si="7">IF(BF7="",NA(),BF7)</f>
        <v>233.82</v>
      </c>
      <c r="BG6" s="35">
        <f t="shared" si="7"/>
        <v>230.05</v>
      </c>
      <c r="BH6" s="35">
        <f t="shared" si="7"/>
        <v>234.02</v>
      </c>
      <c r="BI6" s="35">
        <f t="shared" si="7"/>
        <v>228.76</v>
      </c>
      <c r="BJ6" s="35">
        <f t="shared" si="7"/>
        <v>382.65</v>
      </c>
      <c r="BK6" s="35">
        <f t="shared" si="7"/>
        <v>385.06</v>
      </c>
      <c r="BL6" s="35">
        <f t="shared" si="7"/>
        <v>373.09</v>
      </c>
      <c r="BM6" s="35">
        <f t="shared" si="7"/>
        <v>364.71</v>
      </c>
      <c r="BN6" s="35">
        <f t="shared" si="7"/>
        <v>373.69</v>
      </c>
      <c r="BO6" s="34" t="str">
        <f>IF(BO7="","",IF(BO7="-","【-】","【"&amp;SUBSTITUTE(TEXT(BO7,"#,##0.00"),"-","△")&amp;"】"))</f>
        <v>【274.27】</v>
      </c>
      <c r="BP6" s="35">
        <f>IF(BP7="",NA(),BP7)</f>
        <v>104.82</v>
      </c>
      <c r="BQ6" s="35">
        <f t="shared" ref="BQ6:BY6" si="8">IF(BQ7="",NA(),BQ7)</f>
        <v>99.05</v>
      </c>
      <c r="BR6" s="35">
        <f t="shared" si="8"/>
        <v>103.3</v>
      </c>
      <c r="BS6" s="35">
        <f t="shared" si="8"/>
        <v>102.16</v>
      </c>
      <c r="BT6" s="35">
        <f t="shared" si="8"/>
        <v>101.65</v>
      </c>
      <c r="BU6" s="35">
        <f t="shared" si="8"/>
        <v>96.1</v>
      </c>
      <c r="BV6" s="35">
        <f t="shared" si="8"/>
        <v>99.07</v>
      </c>
      <c r="BW6" s="35">
        <f t="shared" si="8"/>
        <v>99.99</v>
      </c>
      <c r="BX6" s="35">
        <f t="shared" si="8"/>
        <v>100.65</v>
      </c>
      <c r="BY6" s="35">
        <f t="shared" si="8"/>
        <v>99.87</v>
      </c>
      <c r="BZ6" s="34" t="str">
        <f>IF(BZ7="","",IF(BZ7="-","【-】","【"&amp;SUBSTITUTE(TEXT(BZ7,"#,##0.00"),"-","△")&amp;"】"))</f>
        <v>【104.36】</v>
      </c>
      <c r="CA6" s="35">
        <f>IF(CA7="",NA(),CA7)</f>
        <v>226.08</v>
      </c>
      <c r="CB6" s="35">
        <f t="shared" ref="CB6:CJ6" si="9">IF(CB7="",NA(),CB7)</f>
        <v>239.69</v>
      </c>
      <c r="CC6" s="35">
        <f t="shared" si="9"/>
        <v>228.64</v>
      </c>
      <c r="CD6" s="35">
        <f t="shared" si="9"/>
        <v>231.08</v>
      </c>
      <c r="CE6" s="35">
        <f t="shared" si="9"/>
        <v>233.98</v>
      </c>
      <c r="CF6" s="35">
        <f t="shared" si="9"/>
        <v>178.39</v>
      </c>
      <c r="CG6" s="35">
        <f t="shared" si="9"/>
        <v>173.03</v>
      </c>
      <c r="CH6" s="35">
        <f t="shared" si="9"/>
        <v>171.15</v>
      </c>
      <c r="CI6" s="35">
        <f t="shared" si="9"/>
        <v>170.19</v>
      </c>
      <c r="CJ6" s="35">
        <f t="shared" si="9"/>
        <v>171.81</v>
      </c>
      <c r="CK6" s="34" t="str">
        <f>IF(CK7="","",IF(CK7="-","【-】","【"&amp;SUBSTITUTE(TEXT(CK7,"#,##0.00"),"-","△")&amp;"】"))</f>
        <v>【165.71】</v>
      </c>
      <c r="CL6" s="35">
        <f>IF(CL7="",NA(),CL7)</f>
        <v>53.68</v>
      </c>
      <c r="CM6" s="35">
        <f t="shared" ref="CM6:CU6" si="10">IF(CM7="",NA(),CM7)</f>
        <v>53.54</v>
      </c>
      <c r="CN6" s="35">
        <f t="shared" si="10"/>
        <v>52.09</v>
      </c>
      <c r="CO6" s="35">
        <f t="shared" si="10"/>
        <v>54.48</v>
      </c>
      <c r="CP6" s="35">
        <f t="shared" si="10"/>
        <v>55.39</v>
      </c>
      <c r="CQ6" s="35">
        <f t="shared" si="10"/>
        <v>59.23</v>
      </c>
      <c r="CR6" s="35">
        <f t="shared" si="10"/>
        <v>58.58</v>
      </c>
      <c r="CS6" s="35">
        <f t="shared" si="10"/>
        <v>58.53</v>
      </c>
      <c r="CT6" s="35">
        <f t="shared" si="10"/>
        <v>59.01</v>
      </c>
      <c r="CU6" s="35">
        <f t="shared" si="10"/>
        <v>60.03</v>
      </c>
      <c r="CV6" s="34" t="str">
        <f>IF(CV7="","",IF(CV7="-","【-】","【"&amp;SUBSTITUTE(TEXT(CV7,"#,##0.00"),"-","△")&amp;"】"))</f>
        <v>【60.41】</v>
      </c>
      <c r="CW6" s="35">
        <f>IF(CW7="",NA(),CW7)</f>
        <v>88.9</v>
      </c>
      <c r="CX6" s="35">
        <f t="shared" ref="CX6:DF6" si="11">IF(CX7="",NA(),CX7)</f>
        <v>88.34</v>
      </c>
      <c r="CY6" s="35">
        <f t="shared" si="11"/>
        <v>90.45</v>
      </c>
      <c r="CZ6" s="35">
        <f t="shared" si="11"/>
        <v>91.04</v>
      </c>
      <c r="DA6" s="35">
        <f t="shared" si="11"/>
        <v>91.03</v>
      </c>
      <c r="DB6" s="35">
        <f t="shared" si="11"/>
        <v>85.53</v>
      </c>
      <c r="DC6" s="35">
        <f t="shared" si="11"/>
        <v>85.23</v>
      </c>
      <c r="DD6" s="35">
        <f t="shared" si="11"/>
        <v>85.26</v>
      </c>
      <c r="DE6" s="35">
        <f t="shared" si="11"/>
        <v>85.37</v>
      </c>
      <c r="DF6" s="35">
        <f t="shared" si="11"/>
        <v>84.81</v>
      </c>
      <c r="DG6" s="34" t="str">
        <f>IF(DG7="","",IF(DG7="-","【-】","【"&amp;SUBSTITUTE(TEXT(DG7,"#,##0.00"),"-","△")&amp;"】"))</f>
        <v>【89.93】</v>
      </c>
      <c r="DH6" s="35">
        <f>IF(DH7="",NA(),DH7)</f>
        <v>39.630000000000003</v>
      </c>
      <c r="DI6" s="35">
        <f t="shared" ref="DI6:DQ6" si="12">IF(DI7="",NA(),DI7)</f>
        <v>46.74</v>
      </c>
      <c r="DJ6" s="35">
        <f t="shared" si="12"/>
        <v>47.67</v>
      </c>
      <c r="DK6" s="35">
        <f t="shared" si="12"/>
        <v>48.51</v>
      </c>
      <c r="DL6" s="35">
        <f t="shared" si="12"/>
        <v>47.67</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15.85</v>
      </c>
      <c r="DT6" s="35">
        <f t="shared" ref="DT6:EB6" si="13">IF(DT7="",NA(),DT7)</f>
        <v>16.059999999999999</v>
      </c>
      <c r="DU6" s="35">
        <f t="shared" si="13"/>
        <v>15.61</v>
      </c>
      <c r="DV6" s="35">
        <f t="shared" si="13"/>
        <v>15.26</v>
      </c>
      <c r="DW6" s="35">
        <f t="shared" si="13"/>
        <v>15.28</v>
      </c>
      <c r="DX6" s="35">
        <f t="shared" si="13"/>
        <v>8.39</v>
      </c>
      <c r="DY6" s="35">
        <f t="shared" si="13"/>
        <v>10.09</v>
      </c>
      <c r="DZ6" s="35">
        <f t="shared" si="13"/>
        <v>10.54</v>
      </c>
      <c r="EA6" s="35">
        <f t="shared" si="13"/>
        <v>12.03</v>
      </c>
      <c r="EB6" s="35">
        <f t="shared" si="13"/>
        <v>12.19</v>
      </c>
      <c r="EC6" s="34" t="str">
        <f>IF(EC7="","",IF(EC7="-","【-】","【"&amp;SUBSTITUTE(TEXT(EC7,"#,##0.00"),"-","△")&amp;"】"))</f>
        <v>【15.89】</v>
      </c>
      <c r="ED6" s="35">
        <f>IF(ED7="",NA(),ED7)</f>
        <v>0.56999999999999995</v>
      </c>
      <c r="EE6" s="35">
        <f t="shared" ref="EE6:EM6" si="14">IF(EE7="",NA(),EE7)</f>
        <v>0.24</v>
      </c>
      <c r="EF6" s="35">
        <f t="shared" si="14"/>
        <v>0.62</v>
      </c>
      <c r="EG6" s="35">
        <f t="shared" si="14"/>
        <v>1.08</v>
      </c>
      <c r="EH6" s="35">
        <f t="shared" si="14"/>
        <v>2.61</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42111</v>
      </c>
      <c r="D7" s="37">
        <v>46</v>
      </c>
      <c r="E7" s="37">
        <v>1</v>
      </c>
      <c r="F7" s="37">
        <v>0</v>
      </c>
      <c r="G7" s="37">
        <v>1</v>
      </c>
      <c r="H7" s="37" t="s">
        <v>105</v>
      </c>
      <c r="I7" s="37" t="s">
        <v>106</v>
      </c>
      <c r="J7" s="37" t="s">
        <v>107</v>
      </c>
      <c r="K7" s="37" t="s">
        <v>108</v>
      </c>
      <c r="L7" s="37" t="s">
        <v>109</v>
      </c>
      <c r="M7" s="37" t="s">
        <v>110</v>
      </c>
      <c r="N7" s="38" t="s">
        <v>111</v>
      </c>
      <c r="O7" s="38">
        <v>62.29</v>
      </c>
      <c r="P7" s="38">
        <v>99.92</v>
      </c>
      <c r="Q7" s="38">
        <v>3326</v>
      </c>
      <c r="R7" s="38">
        <v>44221</v>
      </c>
      <c r="S7" s="38">
        <v>60.45</v>
      </c>
      <c r="T7" s="38">
        <v>731.53</v>
      </c>
      <c r="U7" s="38">
        <v>44159</v>
      </c>
      <c r="V7" s="38">
        <v>60.45</v>
      </c>
      <c r="W7" s="38">
        <v>730.5</v>
      </c>
      <c r="X7" s="38">
        <v>111.47</v>
      </c>
      <c r="Y7" s="38">
        <v>111.03</v>
      </c>
      <c r="Z7" s="38">
        <v>109</v>
      </c>
      <c r="AA7" s="38">
        <v>107.86</v>
      </c>
      <c r="AB7" s="38">
        <v>106.06</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309.23</v>
      </c>
      <c r="AU7" s="38">
        <v>345.01</v>
      </c>
      <c r="AV7" s="38">
        <v>269.64999999999998</v>
      </c>
      <c r="AW7" s="38">
        <v>247.8</v>
      </c>
      <c r="AX7" s="38">
        <v>215.97</v>
      </c>
      <c r="AY7" s="38">
        <v>909.68</v>
      </c>
      <c r="AZ7" s="38">
        <v>382.09</v>
      </c>
      <c r="BA7" s="38">
        <v>371.31</v>
      </c>
      <c r="BB7" s="38">
        <v>377.63</v>
      </c>
      <c r="BC7" s="38">
        <v>357.34</v>
      </c>
      <c r="BD7" s="38">
        <v>264.33999999999997</v>
      </c>
      <c r="BE7" s="38">
        <v>243.68</v>
      </c>
      <c r="BF7" s="38">
        <v>233.82</v>
      </c>
      <c r="BG7" s="38">
        <v>230.05</v>
      </c>
      <c r="BH7" s="38">
        <v>234.02</v>
      </c>
      <c r="BI7" s="38">
        <v>228.76</v>
      </c>
      <c r="BJ7" s="38">
        <v>382.65</v>
      </c>
      <c r="BK7" s="38">
        <v>385.06</v>
      </c>
      <c r="BL7" s="38">
        <v>373.09</v>
      </c>
      <c r="BM7" s="38">
        <v>364.71</v>
      </c>
      <c r="BN7" s="38">
        <v>373.69</v>
      </c>
      <c r="BO7" s="38">
        <v>274.27</v>
      </c>
      <c r="BP7" s="38">
        <v>104.82</v>
      </c>
      <c r="BQ7" s="38">
        <v>99.05</v>
      </c>
      <c r="BR7" s="38">
        <v>103.3</v>
      </c>
      <c r="BS7" s="38">
        <v>102.16</v>
      </c>
      <c r="BT7" s="38">
        <v>101.65</v>
      </c>
      <c r="BU7" s="38">
        <v>96.1</v>
      </c>
      <c r="BV7" s="38">
        <v>99.07</v>
      </c>
      <c r="BW7" s="38">
        <v>99.99</v>
      </c>
      <c r="BX7" s="38">
        <v>100.65</v>
      </c>
      <c r="BY7" s="38">
        <v>99.87</v>
      </c>
      <c r="BZ7" s="38">
        <v>104.36</v>
      </c>
      <c r="CA7" s="38">
        <v>226.08</v>
      </c>
      <c r="CB7" s="38">
        <v>239.69</v>
      </c>
      <c r="CC7" s="38">
        <v>228.64</v>
      </c>
      <c r="CD7" s="38">
        <v>231.08</v>
      </c>
      <c r="CE7" s="38">
        <v>233.98</v>
      </c>
      <c r="CF7" s="38">
        <v>178.39</v>
      </c>
      <c r="CG7" s="38">
        <v>173.03</v>
      </c>
      <c r="CH7" s="38">
        <v>171.15</v>
      </c>
      <c r="CI7" s="38">
        <v>170.19</v>
      </c>
      <c r="CJ7" s="38">
        <v>171.81</v>
      </c>
      <c r="CK7" s="38">
        <v>165.71</v>
      </c>
      <c r="CL7" s="38">
        <v>53.68</v>
      </c>
      <c r="CM7" s="38">
        <v>53.54</v>
      </c>
      <c r="CN7" s="38">
        <v>52.09</v>
      </c>
      <c r="CO7" s="38">
        <v>54.48</v>
      </c>
      <c r="CP7" s="38">
        <v>55.39</v>
      </c>
      <c r="CQ7" s="38">
        <v>59.23</v>
      </c>
      <c r="CR7" s="38">
        <v>58.58</v>
      </c>
      <c r="CS7" s="38">
        <v>58.53</v>
      </c>
      <c r="CT7" s="38">
        <v>59.01</v>
      </c>
      <c r="CU7" s="38">
        <v>60.03</v>
      </c>
      <c r="CV7" s="38">
        <v>60.41</v>
      </c>
      <c r="CW7" s="38">
        <v>88.9</v>
      </c>
      <c r="CX7" s="38">
        <v>88.34</v>
      </c>
      <c r="CY7" s="38">
        <v>90.45</v>
      </c>
      <c r="CZ7" s="38">
        <v>91.04</v>
      </c>
      <c r="DA7" s="38">
        <v>91.03</v>
      </c>
      <c r="DB7" s="38">
        <v>85.53</v>
      </c>
      <c r="DC7" s="38">
        <v>85.23</v>
      </c>
      <c r="DD7" s="38">
        <v>85.26</v>
      </c>
      <c r="DE7" s="38">
        <v>85.37</v>
      </c>
      <c r="DF7" s="38">
        <v>84.81</v>
      </c>
      <c r="DG7" s="38">
        <v>89.93</v>
      </c>
      <c r="DH7" s="38">
        <v>39.630000000000003</v>
      </c>
      <c r="DI7" s="38">
        <v>46.74</v>
      </c>
      <c r="DJ7" s="38">
        <v>47.67</v>
      </c>
      <c r="DK7" s="38">
        <v>48.51</v>
      </c>
      <c r="DL7" s="38">
        <v>47.67</v>
      </c>
      <c r="DM7" s="38">
        <v>37.340000000000003</v>
      </c>
      <c r="DN7" s="38">
        <v>44.31</v>
      </c>
      <c r="DO7" s="38">
        <v>45.75</v>
      </c>
      <c r="DP7" s="38">
        <v>46.9</v>
      </c>
      <c r="DQ7" s="38">
        <v>47.28</v>
      </c>
      <c r="DR7" s="38">
        <v>48.12</v>
      </c>
      <c r="DS7" s="38">
        <v>15.85</v>
      </c>
      <c r="DT7" s="38">
        <v>16.059999999999999</v>
      </c>
      <c r="DU7" s="38">
        <v>15.61</v>
      </c>
      <c r="DV7" s="38">
        <v>15.26</v>
      </c>
      <c r="DW7" s="38">
        <v>15.28</v>
      </c>
      <c r="DX7" s="38">
        <v>8.39</v>
      </c>
      <c r="DY7" s="38">
        <v>10.09</v>
      </c>
      <c r="DZ7" s="38">
        <v>10.54</v>
      </c>
      <c r="EA7" s="38">
        <v>12.03</v>
      </c>
      <c r="EB7" s="38">
        <v>12.19</v>
      </c>
      <c r="EC7" s="38">
        <v>15.89</v>
      </c>
      <c r="ED7" s="38">
        <v>0.56999999999999995</v>
      </c>
      <c r="EE7" s="38">
        <v>0.24</v>
      </c>
      <c r="EF7" s="38">
        <v>0.62</v>
      </c>
      <c r="EG7" s="38">
        <v>1.08</v>
      </c>
      <c r="EH7" s="38">
        <v>2.61</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2019-02-12T23:53:43Z</cp:lastPrinted>
  <dcterms:created xsi:type="dcterms:W3CDTF">2018-12-03T08:26:15Z</dcterms:created>
  <dcterms:modified xsi:type="dcterms:W3CDTF">2019-02-13T00:00:28Z</dcterms:modified>
  <cp:category/>
</cp:coreProperties>
</file>