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226.11\共有フォルダ\13_市町村課\01_課共有\50財務\02公営企業会計\01_決算状況調査\①全般\R6実施・公営企業決算統計関係\17 経営比較分析表\05 市町村回答（確定）\02_団体別\09_岩沼市\"/>
    </mc:Choice>
  </mc:AlternateContent>
  <workbookProtection workbookAlgorithmName="SHA-512" workbookHashValue="Qt9P49JnX5Br0ZhDS/2smUuKe659c97bJSWKrBLHwhQJKo4NTfxWoHKZJMmenBplrxVf50jy80qev0Iwd+EcEw==" workbookSaltValue="RJwI5c2RgUapc6yJsfwutA==" workbookSpinCount="100000" lockStructure="1"/>
  <bookViews>
    <workbookView xWindow="0" yWindow="0" windowWidth="23040" windowHeight="9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H85" i="4"/>
  <c r="BB10" i="4"/>
  <c r="W10" i="4"/>
  <c r="I10" i="4"/>
  <c r="B10" i="4"/>
  <c r="BB8" i="4"/>
  <c r="AT8" i="4"/>
  <c r="AD8" i="4"/>
  <c r="W8" i="4"/>
  <c r="P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<sst xmlns="http://schemas.openxmlformats.org/spreadsheetml/2006/main" count="228" uniqueCount="112">
  <si>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</si>
  <si>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</si>
  <si>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</si>
  <si>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</si>
  <si>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</si>
  <si>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</si>
  <si>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</si>
  <si>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</si>
  <si>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</si>
  <si>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</si>
  <si>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</si>
  <si>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</si>
  <si>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</si>
  <si>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</si>
  <si>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</si>
  <si>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</si>
  <si>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</si>
  <si>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</si>
  <si>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</si>
  <si>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</si>
  <si>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</si>
  <si>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</si>
  <si>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</si>
  <si>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</si>
  <si>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</si>
  <si>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</si>
  <si>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</si>
  <si>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</si>
  <si>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</si>
  <si>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</si>
  <si>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</si>
  <si>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</si>
  <si>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</si>
  <si>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</si>
  <si>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</si>
  <si>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</si>
  <si>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</si>
  <si>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</si>
  <si>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</si>
  <si>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</si>
  <si>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</si>
  <si>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</si>
  <si>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</si>
  <si>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</si>
  <si>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</si>
  <si>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</si>
  <si>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</si>
  <si>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</si>
  <si>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</si>
  <si>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</si>
  <si>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</si>
  <si>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</si>
  <si>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</si>
  <si>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</si>
  <si>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</si>
  <si>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</si>
  <si>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</si>
  <si>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</si>
  <si>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</si>
  <si>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</si>
  <si>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</si>
  <si>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</si>
  <si>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</si>
  <si>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</si>
  <si>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</si>
  <si>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</si>
  <si>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</si>
  <si>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</si>
  <si>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</si>
  <si>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</si>
  <si>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</si>
  <si>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</si>
  <si>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</si>
  <si>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</si>
  <si>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</si>
  <si>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</si>
  <si>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</si>
  <si>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</si>
  <si>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</si>
  <si>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</si>
  <si>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</si>
  <si>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</si>
  <si>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</si>
  <si>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</si>
  <si>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</si>
  <si>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</si>
  <si>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</si>
  <si>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</si>
  <si>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</si>
  <si>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</si>
  <si>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</si>
  <si>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</si>
  <si>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</si>
  <si>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</si>
  <si>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</si>
  <si>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</si>
  <si>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</si>
  <si>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</si>
  <si>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</si>
  <si>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</si>
  <si>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</si>
  <si>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</si>
  <si>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</si>
  <si>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</si>
  <si>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</si>
  <si>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</si>
  <si>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</si>
  <si>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</si>
  <si>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</si>
  <si>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経営の健全性は維持しているものの、給水人口の減少等に伴う給水収益の減少を見込む一方で、水道施設の老朽化に伴う更新等に多額の費用を見込んでいる。将来にわたり安全安心な水道水を安定して供給するため、経営戦略やアセットマネジメント等に基づき計画的な事業を推進するとともに、補助事業の活用により計画的に財源を確保しつつ、適切な料金設定についても検討を進め、中長期的に安定した事業運営に努めていく。</t>
    <phoneticPr fontId="4"/>
  </si>
  <si>
    <t>【①有形固定資産減価償却率】全国平均や類似団体平均と同様の水準で増加傾向にあり、有形固定資産の減価償却が進んでいることを示している。
【②管路経年化率】直近年度で法定耐用年数を経過した管路の割合が増加しており、今後修繕や更新投資の必要性が本格的に高まる時期に差し掛かっていることを示している。
【③管路更新率】工事の年度計画見直し等により更新管路延長が減少したことから、全国平均及び類似団体平均を下回った。令和7年度から補助事業を活用した老朽管路の更新工事を実施する予定としており、今後も計画的な管路更新を実施する。</t>
    <phoneticPr fontId="4"/>
  </si>
  <si>
    <t>【①経常収支比率】健全経営の指標とされる100％を継続して上回り、全国平均や類似団体平均も上回っているため、現時点での経営状態は概ね健全であるといえる。
【②累積欠損金比率】累積欠損金は発生していない。
【③流動比率】理想とされる200%以上に達していることから、支払能力に特段の問題は生じていない。
【④企業債残高対給水収益比率】類似団体平均と比較して財政的には健全であるといえるものの、施設管路更新のための企業債発行が増加していく状況に備え、補助事業の活用による財源の確保とともに、経営戦略等に基づく計画的な企業債の発行に努める。
【⑤料金回収率】100％以上の水準を維持しており、事業に必要な費用を給水収益で賄えている状況にある。
【⑥給水原価】宮城県仙南・仙塩広域水道からの受水に係る給水原価が高いこと等により、全国平均や類似団体平均と比較すると高い水準にある。物価高騰の影響も続くことから、さらなる経費削減や経営の効率化に努める。
【⑦施設利用率】市内の水需要を受水と自己水源で賄っており、受水量は宮城県及び受水市町との覚書で定めているため、自己水源を優先させて施設利用率を向上させることが難しい状況にある。令和2年度は受水量の見直し及び大規模火災による消火用水の増加により総配水量が増加し、総じて施設利用率が増加したが、それ以降総配水量が減少傾向にあるため、施設利用率も令和2年度以降同様の傾向となっており、今後も受水量の見直しを行っていくこととしている。
【⑧有収率】全国平均値とおおむね同水準で推移している。類似団体平均と比較すると高い水準にあり、今後も継続した漏水調査により、有収率の維持・向上を図る。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</si>
</sst>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Alignment="1">
      <alignment horizontal="left" vertical="center"/>
    </xf>
    <xf numFmtId="0" fontId="17"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2.84</c:v>
                </c:pt>
                <c:pt idx="1">
                  <c:v>0.93</c:v>
                </c:pt>
                <c:pt idx="2">
                  <c:v>0.46</c:v>
                </c:pt>
                <c:pt idx="3">
                  <c:v>0.36</c:v>
                </c:pt>
                <c:pt idx="4">
                  <c:v>0.26</c:v>
                </c:pt>
              </c:numCache>
            </c:numRef>
          </c:val>
          <c:extLst>
            <c:ext xmlns:c16="http://schemas.microsoft.com/office/drawing/2014/chart" uri="{C3380CC4-5D6E-409C-BE32-E72D297353CC}">
              <c16:uniqueId val="{00000000-CF15-4067-818F-E08259A5C8A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CF15-4067-818F-E08259A5C8A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56.17</c:v>
                </c:pt>
                <c:pt idx="1">
                  <c:v>59.53</c:v>
                </c:pt>
                <c:pt idx="2">
                  <c:v>58.44</c:v>
                </c:pt>
                <c:pt idx="3">
                  <c:v>57.43</c:v>
                </c:pt>
                <c:pt idx="4">
                  <c:v>58.14</c:v>
                </c:pt>
              </c:numCache>
            </c:numRef>
          </c:val>
          <c:extLst>
            <c:ext xmlns:c16="http://schemas.microsoft.com/office/drawing/2014/chart" uri="{C3380CC4-5D6E-409C-BE32-E72D297353CC}">
              <c16:uniqueId val="{00000000-742D-4519-83E3-F85720C137B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742D-4519-83E3-F85720C137B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86.94</c:v>
                </c:pt>
                <c:pt idx="1">
                  <c:v>87.21</c:v>
                </c:pt>
                <c:pt idx="2">
                  <c:v>89.03</c:v>
                </c:pt>
                <c:pt idx="3">
                  <c:v>89.12</c:v>
                </c:pt>
                <c:pt idx="4">
                  <c:v>88.71</c:v>
                </c:pt>
              </c:numCache>
            </c:numRef>
          </c:val>
          <c:extLst>
            <c:ext xmlns:c16="http://schemas.microsoft.com/office/drawing/2014/chart" uri="{C3380CC4-5D6E-409C-BE32-E72D297353CC}">
              <c16:uniqueId val="{00000000-445D-421E-ACFA-8489A7A1F8A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445D-421E-ACFA-8489A7A1F8A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104.95</c:v>
                </c:pt>
                <c:pt idx="1">
                  <c:v>112.75</c:v>
                </c:pt>
                <c:pt idx="2">
                  <c:v>112.4</c:v>
                </c:pt>
                <c:pt idx="3">
                  <c:v>114.38</c:v>
                </c:pt>
                <c:pt idx="4">
                  <c:v>112.86</c:v>
                </c:pt>
              </c:numCache>
            </c:numRef>
          </c:val>
          <c:extLst>
            <c:ext xmlns:c16="http://schemas.microsoft.com/office/drawing/2014/chart" uri="{C3380CC4-5D6E-409C-BE32-E72D297353CC}">
              <c16:uniqueId val="{00000000-AD03-4974-BDCE-6DA24552D74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AD03-4974-BDCE-6DA24552D74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48.12</c:v>
                </c:pt>
                <c:pt idx="1">
                  <c:v>48.04</c:v>
                </c:pt>
                <c:pt idx="2">
                  <c:v>49.11</c:v>
                </c:pt>
                <c:pt idx="3">
                  <c:v>49.75</c:v>
                </c:pt>
                <c:pt idx="4">
                  <c:v>50.98</c:v>
                </c:pt>
              </c:numCache>
            </c:numRef>
          </c:val>
          <c:extLst>
            <c:ext xmlns:c16="http://schemas.microsoft.com/office/drawing/2014/chart" uri="{C3380CC4-5D6E-409C-BE32-E72D297353CC}">
              <c16:uniqueId val="{00000000-A209-47AC-9403-E868C2BA983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A209-47AC-9403-E868C2BA983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14.12</c:v>
                </c:pt>
                <c:pt idx="1">
                  <c:v>19.23</c:v>
                </c:pt>
                <c:pt idx="2">
                  <c:v>29.2</c:v>
                </c:pt>
                <c:pt idx="3">
                  <c:v>25.01</c:v>
                </c:pt>
                <c:pt idx="4">
                  <c:v>28.71</c:v>
                </c:pt>
              </c:numCache>
            </c:numRef>
          </c:val>
          <c:extLst>
            <c:ext xmlns:c16="http://schemas.microsoft.com/office/drawing/2014/chart" uri="{C3380CC4-5D6E-409C-BE32-E72D297353CC}">
              <c16:uniqueId val="{00000000-10B6-4B8B-AE2D-0B356B335A8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10B6-4B8B-AE2D-0B356B335A8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BC-496A-887A-24EF714E1F9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BABC-496A-887A-24EF714E1F9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289.07</c:v>
                </c:pt>
                <c:pt idx="1">
                  <c:v>276.91000000000003</c:v>
                </c:pt>
                <c:pt idx="2">
                  <c:v>286.60000000000002</c:v>
                </c:pt>
                <c:pt idx="3">
                  <c:v>324.74</c:v>
                </c:pt>
                <c:pt idx="4">
                  <c:v>425.08</c:v>
                </c:pt>
              </c:numCache>
            </c:numRef>
          </c:val>
          <c:extLst>
            <c:ext xmlns:c16="http://schemas.microsoft.com/office/drawing/2014/chart" uri="{C3380CC4-5D6E-409C-BE32-E72D297353CC}">
              <c16:uniqueId val="{00000000-1EB2-4D53-9BC5-8D01A2F25C2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1EB2-4D53-9BC5-8D01A2F25C2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258.14</c:v>
                </c:pt>
                <c:pt idx="1">
                  <c:v>272.64999999999998</c:v>
                </c:pt>
                <c:pt idx="2">
                  <c:v>273.38</c:v>
                </c:pt>
                <c:pt idx="3">
                  <c:v>277.97000000000003</c:v>
                </c:pt>
                <c:pt idx="4">
                  <c:v>270.08</c:v>
                </c:pt>
              </c:numCache>
            </c:numRef>
          </c:val>
          <c:extLst>
            <c:ext xmlns:c16="http://schemas.microsoft.com/office/drawing/2014/chart" uri="{C3380CC4-5D6E-409C-BE32-E72D297353CC}">
              <c16:uniqueId val="{00000000-FDF7-4E05-A4AD-310C151189D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FDF7-4E05-A4AD-310C151189D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98.44</c:v>
                </c:pt>
                <c:pt idx="1">
                  <c:v>107.59</c:v>
                </c:pt>
                <c:pt idx="2">
                  <c:v>106.65</c:v>
                </c:pt>
                <c:pt idx="3">
                  <c:v>108.18</c:v>
                </c:pt>
                <c:pt idx="4">
                  <c:v>108.08</c:v>
                </c:pt>
              </c:numCache>
            </c:numRef>
          </c:val>
          <c:extLst>
            <c:ext xmlns:c16="http://schemas.microsoft.com/office/drawing/2014/chart" uri="{C3380CC4-5D6E-409C-BE32-E72D297353CC}">
              <c16:uniqueId val="{00000000-579C-40AC-9F57-5B8597B1FF4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579C-40AC-9F57-5B8597B1FF4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242.17</c:v>
                </c:pt>
                <c:pt idx="1">
                  <c:v>219.49</c:v>
                </c:pt>
                <c:pt idx="2">
                  <c:v>223.18</c:v>
                </c:pt>
                <c:pt idx="3">
                  <c:v>221.98</c:v>
                </c:pt>
                <c:pt idx="4">
                  <c:v>224.02</c:v>
                </c:pt>
              </c:numCache>
            </c:numRef>
          </c:val>
          <c:extLst>
            <c:ext xmlns:c16="http://schemas.microsoft.com/office/drawing/2014/chart" uri="{C3380CC4-5D6E-409C-BE32-E72D297353CC}">
              <c16:uniqueId val="{00000000-CACF-476C-9F63-B49282C6B84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CACF-476C-9F63-B49282C6B84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35"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宮城県　岩沼市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1"/>
      <c r="AE6" s="71"/>
      <c r="AF6" s="71"/>
      <c r="AG6" s="7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1" t="s">
        <v>1</v>
      </c>
      <c r="C7" s="42"/>
      <c r="D7" s="42"/>
      <c r="E7" s="42"/>
      <c r="F7" s="42"/>
      <c r="G7" s="42"/>
      <c r="H7" s="42"/>
      <c r="I7" s="41" t="s">
        <v>2</v>
      </c>
      <c r="J7" s="42"/>
      <c r="K7" s="42"/>
      <c r="L7" s="42"/>
      <c r="M7" s="42"/>
      <c r="N7" s="42"/>
      <c r="O7" s="60"/>
      <c r="P7" s="43" t="s">
        <v>3</v>
      </c>
      <c r="Q7" s="43"/>
      <c r="R7" s="43"/>
      <c r="S7" s="43"/>
      <c r="T7" s="43"/>
      <c r="U7" s="43"/>
      <c r="V7" s="43"/>
      <c r="W7" s="43" t="s">
        <v>4</v>
      </c>
      <c r="X7" s="43"/>
      <c r="Y7" s="43"/>
      <c r="Z7" s="43"/>
      <c r="AA7" s="43"/>
      <c r="AB7" s="43"/>
      <c r="AC7" s="43"/>
      <c r="AD7" s="43" t="s">
        <v>5</v>
      </c>
      <c r="AE7" s="43"/>
      <c r="AF7" s="43"/>
      <c r="AG7" s="43"/>
      <c r="AH7" s="43"/>
      <c r="AI7" s="43"/>
      <c r="AJ7" s="43"/>
      <c r="AK7" s="2"/>
      <c r="AL7" s="43" t="s">
        <v>6</v>
      </c>
      <c r="AM7" s="43"/>
      <c r="AN7" s="43"/>
      <c r="AO7" s="43"/>
      <c r="AP7" s="43"/>
      <c r="AQ7" s="43"/>
      <c r="AR7" s="43"/>
      <c r="AS7" s="43"/>
      <c r="AT7" s="41" t="s">
        <v>7</v>
      </c>
      <c r="AU7" s="42"/>
      <c r="AV7" s="42"/>
      <c r="AW7" s="42"/>
      <c r="AX7" s="42"/>
      <c r="AY7" s="42"/>
      <c r="AZ7" s="42"/>
      <c r="BA7" s="42"/>
      <c r="BB7" s="43" t="s">
        <v>8</v>
      </c>
      <c r="BC7" s="43"/>
      <c r="BD7" s="43"/>
      <c r="BE7" s="43"/>
      <c r="BF7" s="43"/>
      <c r="BG7" s="43"/>
      <c r="BH7" s="43"/>
      <c r="BI7" s="43"/>
      <c r="BJ7" s="3"/>
      <c r="BK7" s="3"/>
      <c r="BL7" s="72" t="s">
        <v>9</v>
      </c>
      <c r="BM7" s="73"/>
      <c r="BN7" s="73"/>
      <c r="BO7" s="73"/>
      <c r="BP7" s="73"/>
      <c r="BQ7" s="73"/>
      <c r="BR7" s="73"/>
      <c r="BS7" s="73"/>
      <c r="BT7" s="73"/>
      <c r="BU7" s="73"/>
      <c r="BV7" s="73"/>
      <c r="BW7" s="73"/>
      <c r="BX7" s="73"/>
      <c r="BY7" s="74"/>
    </row>
    <row r="8" spans="1:78" ht="18.75" customHeight="1" x14ac:dyDescent="0.15">
      <c r="A8" s="2"/>
      <c r="B8" s="65" t="str">
        <f>データ!$I$6</f>
        <v>法適用</v>
      </c>
      <c r="C8" s="66"/>
      <c r="D8" s="66"/>
      <c r="E8" s="66"/>
      <c r="F8" s="66"/>
      <c r="G8" s="66"/>
      <c r="H8" s="66"/>
      <c r="I8" s="65" t="str">
        <f>データ!$J$6</f>
        <v>水道事業</v>
      </c>
      <c r="J8" s="66"/>
      <c r="K8" s="66"/>
      <c r="L8" s="66"/>
      <c r="M8" s="66"/>
      <c r="N8" s="66"/>
      <c r="O8" s="67"/>
      <c r="P8" s="68" t="str">
        <f>データ!$K$6</f>
        <v>末端給水事業</v>
      </c>
      <c r="Q8" s="68"/>
      <c r="R8" s="68"/>
      <c r="S8" s="68"/>
      <c r="T8" s="68"/>
      <c r="U8" s="68"/>
      <c r="V8" s="68"/>
      <c r="W8" s="68" t="str">
        <f>データ!$L$6</f>
        <v>A5</v>
      </c>
      <c r="X8" s="68"/>
      <c r="Y8" s="68"/>
      <c r="Z8" s="68"/>
      <c r="AA8" s="68"/>
      <c r="AB8" s="68"/>
      <c r="AC8" s="68"/>
      <c r="AD8" s="68" t="str">
        <f>データ!$M$6</f>
        <v>非設置</v>
      </c>
      <c r="AE8" s="68"/>
      <c r="AF8" s="68"/>
      <c r="AG8" s="68"/>
      <c r="AH8" s="68"/>
      <c r="AI8" s="68"/>
      <c r="AJ8" s="68"/>
      <c r="AK8" s="2"/>
      <c r="AL8" s="59">
        <f>データ!$R$6</f>
        <v>43448</v>
      </c>
      <c r="AM8" s="59"/>
      <c r="AN8" s="59"/>
      <c r="AO8" s="59"/>
      <c r="AP8" s="59"/>
      <c r="AQ8" s="59"/>
      <c r="AR8" s="59"/>
      <c r="AS8" s="59"/>
      <c r="AT8" s="36">
        <f>データ!$S$6</f>
        <v>60.45</v>
      </c>
      <c r="AU8" s="37"/>
      <c r="AV8" s="37"/>
      <c r="AW8" s="37"/>
      <c r="AX8" s="37"/>
      <c r="AY8" s="37"/>
      <c r="AZ8" s="37"/>
      <c r="BA8" s="37"/>
      <c r="BB8" s="48">
        <f>データ!$T$6</f>
        <v>718.74</v>
      </c>
      <c r="BC8" s="48"/>
      <c r="BD8" s="48"/>
      <c r="BE8" s="48"/>
      <c r="BF8" s="48"/>
      <c r="BG8" s="48"/>
      <c r="BH8" s="48"/>
      <c r="BI8" s="48"/>
      <c r="BJ8" s="3"/>
      <c r="BK8" s="3"/>
      <c r="BL8" s="61" t="s">
        <v>10</v>
      </c>
      <c r="BM8" s="62"/>
      <c r="BN8" s="63" t="s">
        <v>11</v>
      </c>
      <c r="BO8" s="63"/>
      <c r="BP8" s="63"/>
      <c r="BQ8" s="63"/>
      <c r="BR8" s="63"/>
      <c r="BS8" s="63"/>
      <c r="BT8" s="63"/>
      <c r="BU8" s="63"/>
      <c r="BV8" s="63"/>
      <c r="BW8" s="63"/>
      <c r="BX8" s="63"/>
      <c r="BY8" s="64"/>
    </row>
    <row r="9" spans="1:78" ht="18.75" customHeight="1" x14ac:dyDescent="0.15">
      <c r="A9" s="2"/>
      <c r="B9" s="41" t="s">
        <v>12</v>
      </c>
      <c r="C9" s="42"/>
      <c r="D9" s="42"/>
      <c r="E9" s="42"/>
      <c r="F9" s="42"/>
      <c r="G9" s="42"/>
      <c r="H9" s="42"/>
      <c r="I9" s="41" t="s">
        <v>13</v>
      </c>
      <c r="J9" s="42"/>
      <c r="K9" s="42"/>
      <c r="L9" s="42"/>
      <c r="M9" s="42"/>
      <c r="N9" s="42"/>
      <c r="O9" s="60"/>
      <c r="P9" s="43" t="s">
        <v>14</v>
      </c>
      <c r="Q9" s="43"/>
      <c r="R9" s="43"/>
      <c r="S9" s="43"/>
      <c r="T9" s="43"/>
      <c r="U9" s="43"/>
      <c r="V9" s="43"/>
      <c r="W9" s="43" t="s">
        <v>15</v>
      </c>
      <c r="X9" s="43"/>
      <c r="Y9" s="43"/>
      <c r="Z9" s="43"/>
      <c r="AA9" s="43"/>
      <c r="AB9" s="43"/>
      <c r="AC9" s="43"/>
      <c r="AD9" s="2"/>
      <c r="AE9" s="2"/>
      <c r="AF9" s="2"/>
      <c r="AG9" s="2"/>
      <c r="AH9" s="2"/>
      <c r="AI9" s="2"/>
      <c r="AJ9" s="2"/>
      <c r="AK9" s="2"/>
      <c r="AL9" s="43" t="s">
        <v>16</v>
      </c>
      <c r="AM9" s="43"/>
      <c r="AN9" s="43"/>
      <c r="AO9" s="43"/>
      <c r="AP9" s="43"/>
      <c r="AQ9" s="43"/>
      <c r="AR9" s="43"/>
      <c r="AS9" s="43"/>
      <c r="AT9" s="41" t="s">
        <v>17</v>
      </c>
      <c r="AU9" s="42"/>
      <c r="AV9" s="42"/>
      <c r="AW9" s="42"/>
      <c r="AX9" s="42"/>
      <c r="AY9" s="42"/>
      <c r="AZ9" s="42"/>
      <c r="BA9" s="42"/>
      <c r="BB9" s="43" t="s">
        <v>18</v>
      </c>
      <c r="BC9" s="43"/>
      <c r="BD9" s="43"/>
      <c r="BE9" s="43"/>
      <c r="BF9" s="43"/>
      <c r="BG9" s="43"/>
      <c r="BH9" s="43"/>
      <c r="BI9" s="43"/>
      <c r="BJ9" s="3"/>
      <c r="BK9" s="3"/>
      <c r="BL9" s="44" t="s">
        <v>19</v>
      </c>
      <c r="BM9" s="45"/>
      <c r="BN9" s="46" t="s">
        <v>20</v>
      </c>
      <c r="BO9" s="46"/>
      <c r="BP9" s="46"/>
      <c r="BQ9" s="46"/>
      <c r="BR9" s="46"/>
      <c r="BS9" s="46"/>
      <c r="BT9" s="46"/>
      <c r="BU9" s="46"/>
      <c r="BV9" s="46"/>
      <c r="BW9" s="46"/>
      <c r="BX9" s="46"/>
      <c r="BY9" s="47"/>
    </row>
    <row r="10" spans="1:78" ht="18.75" customHeight="1" x14ac:dyDescent="0.15">
      <c r="A10" s="2"/>
      <c r="B10" s="36" t="str">
        <f>データ!$N$6</f>
        <v>-</v>
      </c>
      <c r="C10" s="37"/>
      <c r="D10" s="37"/>
      <c r="E10" s="37"/>
      <c r="F10" s="37"/>
      <c r="G10" s="37"/>
      <c r="H10" s="37"/>
      <c r="I10" s="36">
        <f>データ!$O$6</f>
        <v>63.91</v>
      </c>
      <c r="J10" s="37"/>
      <c r="K10" s="37"/>
      <c r="L10" s="37"/>
      <c r="M10" s="37"/>
      <c r="N10" s="37"/>
      <c r="O10" s="58"/>
      <c r="P10" s="48">
        <f>データ!$P$6</f>
        <v>99.96</v>
      </c>
      <c r="Q10" s="48"/>
      <c r="R10" s="48"/>
      <c r="S10" s="48"/>
      <c r="T10" s="48"/>
      <c r="U10" s="48"/>
      <c r="V10" s="48"/>
      <c r="W10" s="59">
        <f>データ!$Q$6</f>
        <v>3388</v>
      </c>
      <c r="X10" s="59"/>
      <c r="Y10" s="59"/>
      <c r="Z10" s="59"/>
      <c r="AA10" s="59"/>
      <c r="AB10" s="59"/>
      <c r="AC10" s="59"/>
      <c r="AD10" s="2"/>
      <c r="AE10" s="2"/>
      <c r="AF10" s="2"/>
      <c r="AG10" s="2"/>
      <c r="AH10" s="2"/>
      <c r="AI10" s="2"/>
      <c r="AJ10" s="2"/>
      <c r="AK10" s="2"/>
      <c r="AL10" s="59">
        <f>データ!$U$6</f>
        <v>43368</v>
      </c>
      <c r="AM10" s="59"/>
      <c r="AN10" s="59"/>
      <c r="AO10" s="59"/>
      <c r="AP10" s="59"/>
      <c r="AQ10" s="59"/>
      <c r="AR10" s="59"/>
      <c r="AS10" s="59"/>
      <c r="AT10" s="36">
        <f>データ!$V$6</f>
        <v>60.45</v>
      </c>
      <c r="AU10" s="37"/>
      <c r="AV10" s="37"/>
      <c r="AW10" s="37"/>
      <c r="AX10" s="37"/>
      <c r="AY10" s="37"/>
      <c r="AZ10" s="37"/>
      <c r="BA10" s="37"/>
      <c r="BB10" s="48">
        <f>データ!$W$6</f>
        <v>717.42</v>
      </c>
      <c r="BC10" s="48"/>
      <c r="BD10" s="48"/>
      <c r="BE10" s="48"/>
      <c r="BF10" s="48"/>
      <c r="BG10" s="48"/>
      <c r="BH10" s="48"/>
      <c r="BI10" s="48"/>
      <c r="BJ10" s="2"/>
      <c r="BK10" s="2"/>
      <c r="BL10" s="49" t="s">
        <v>21</v>
      </c>
      <c r="BM10" s="50"/>
      <c r="BN10" s="51" t="s">
        <v>22</v>
      </c>
      <c r="BO10" s="51"/>
      <c r="BP10" s="51"/>
      <c r="BQ10" s="51"/>
      <c r="BR10" s="51"/>
      <c r="BS10" s="51"/>
      <c r="BT10" s="51"/>
      <c r="BU10" s="51"/>
      <c r="BV10" s="51"/>
      <c r="BW10" s="51"/>
      <c r="BX10" s="51"/>
      <c r="BY10" s="5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30" t="s">
        <v>25</v>
      </c>
      <c r="BM14" s="31"/>
      <c r="BN14" s="31"/>
      <c r="BO14" s="31"/>
      <c r="BP14" s="31"/>
      <c r="BQ14" s="31"/>
      <c r="BR14" s="31"/>
      <c r="BS14" s="31"/>
      <c r="BT14" s="31"/>
      <c r="BU14" s="31"/>
      <c r="BV14" s="31"/>
      <c r="BW14" s="31"/>
      <c r="BX14" s="31"/>
      <c r="BY14" s="31"/>
      <c r="BZ14" s="32"/>
    </row>
    <row r="15" spans="1:78" ht="13.5" customHeight="1" x14ac:dyDescent="0.15">
      <c r="A15" s="2"/>
      <c r="B15" s="38"/>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40"/>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111</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6" t="s">
        <v>26</v>
      </c>
      <c r="BM45" s="87"/>
      <c r="BN45" s="87"/>
      <c r="BO45" s="87"/>
      <c r="BP45" s="87"/>
      <c r="BQ45" s="87"/>
      <c r="BR45" s="87"/>
      <c r="BS45" s="87"/>
      <c r="BT45" s="87"/>
      <c r="BU45" s="87"/>
      <c r="BV45" s="87"/>
      <c r="BW45" s="87"/>
      <c r="BX45" s="87"/>
      <c r="BY45" s="87"/>
      <c r="BZ45" s="8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9"/>
      <c r="BM46" s="90"/>
      <c r="BN46" s="90"/>
      <c r="BO46" s="90"/>
      <c r="BP46" s="90"/>
      <c r="BQ46" s="90"/>
      <c r="BR46" s="90"/>
      <c r="BS46" s="90"/>
      <c r="BT46" s="90"/>
      <c r="BU46" s="90"/>
      <c r="BV46" s="90"/>
      <c r="BW46" s="90"/>
      <c r="BX46" s="90"/>
      <c r="BY46" s="90"/>
      <c r="BZ46" s="9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2" t="s">
        <v>110</v>
      </c>
      <c r="BM47" s="93"/>
      <c r="BN47" s="93"/>
      <c r="BO47" s="93"/>
      <c r="BP47" s="93"/>
      <c r="BQ47" s="93"/>
      <c r="BR47" s="93"/>
      <c r="BS47" s="93"/>
      <c r="BT47" s="93"/>
      <c r="BU47" s="93"/>
      <c r="BV47" s="93"/>
      <c r="BW47" s="93"/>
      <c r="BX47" s="93"/>
      <c r="BY47" s="93"/>
      <c r="BZ47" s="9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2"/>
      <c r="BM48" s="93"/>
      <c r="BN48" s="93"/>
      <c r="BO48" s="93"/>
      <c r="BP48" s="93"/>
      <c r="BQ48" s="93"/>
      <c r="BR48" s="93"/>
      <c r="BS48" s="93"/>
      <c r="BT48" s="93"/>
      <c r="BU48" s="93"/>
      <c r="BV48" s="93"/>
      <c r="BW48" s="93"/>
      <c r="BX48" s="93"/>
      <c r="BY48" s="93"/>
      <c r="BZ48" s="9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2"/>
      <c r="BM49" s="93"/>
      <c r="BN49" s="93"/>
      <c r="BO49" s="93"/>
      <c r="BP49" s="93"/>
      <c r="BQ49" s="93"/>
      <c r="BR49" s="93"/>
      <c r="BS49" s="93"/>
      <c r="BT49" s="93"/>
      <c r="BU49" s="93"/>
      <c r="BV49" s="93"/>
      <c r="BW49" s="93"/>
      <c r="BX49" s="93"/>
      <c r="BY49" s="93"/>
      <c r="BZ49" s="9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2"/>
      <c r="BM50" s="93"/>
      <c r="BN50" s="93"/>
      <c r="BO50" s="93"/>
      <c r="BP50" s="93"/>
      <c r="BQ50" s="93"/>
      <c r="BR50" s="93"/>
      <c r="BS50" s="93"/>
      <c r="BT50" s="93"/>
      <c r="BU50" s="93"/>
      <c r="BV50" s="93"/>
      <c r="BW50" s="93"/>
      <c r="BX50" s="93"/>
      <c r="BY50" s="93"/>
      <c r="BZ50" s="9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2"/>
      <c r="BM51" s="93"/>
      <c r="BN51" s="93"/>
      <c r="BO51" s="93"/>
      <c r="BP51" s="93"/>
      <c r="BQ51" s="93"/>
      <c r="BR51" s="93"/>
      <c r="BS51" s="93"/>
      <c r="BT51" s="93"/>
      <c r="BU51" s="93"/>
      <c r="BV51" s="93"/>
      <c r="BW51" s="93"/>
      <c r="BX51" s="93"/>
      <c r="BY51" s="93"/>
      <c r="BZ51" s="9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2"/>
      <c r="BM52" s="93"/>
      <c r="BN52" s="93"/>
      <c r="BO52" s="93"/>
      <c r="BP52" s="93"/>
      <c r="BQ52" s="93"/>
      <c r="BR52" s="93"/>
      <c r="BS52" s="93"/>
      <c r="BT52" s="93"/>
      <c r="BU52" s="93"/>
      <c r="BV52" s="93"/>
      <c r="BW52" s="93"/>
      <c r="BX52" s="93"/>
      <c r="BY52" s="93"/>
      <c r="BZ52" s="9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2"/>
      <c r="BM53" s="93"/>
      <c r="BN53" s="93"/>
      <c r="BO53" s="93"/>
      <c r="BP53" s="93"/>
      <c r="BQ53" s="93"/>
      <c r="BR53" s="93"/>
      <c r="BS53" s="93"/>
      <c r="BT53" s="93"/>
      <c r="BU53" s="93"/>
      <c r="BV53" s="93"/>
      <c r="BW53" s="93"/>
      <c r="BX53" s="93"/>
      <c r="BY53" s="93"/>
      <c r="BZ53" s="9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2"/>
      <c r="BM54" s="93"/>
      <c r="BN54" s="93"/>
      <c r="BO54" s="93"/>
      <c r="BP54" s="93"/>
      <c r="BQ54" s="93"/>
      <c r="BR54" s="93"/>
      <c r="BS54" s="93"/>
      <c r="BT54" s="93"/>
      <c r="BU54" s="93"/>
      <c r="BV54" s="93"/>
      <c r="BW54" s="93"/>
      <c r="BX54" s="93"/>
      <c r="BY54" s="93"/>
      <c r="BZ54" s="9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2"/>
      <c r="BM55" s="93"/>
      <c r="BN55" s="93"/>
      <c r="BO55" s="93"/>
      <c r="BP55" s="93"/>
      <c r="BQ55" s="93"/>
      <c r="BR55" s="93"/>
      <c r="BS55" s="93"/>
      <c r="BT55" s="93"/>
      <c r="BU55" s="93"/>
      <c r="BV55" s="93"/>
      <c r="BW55" s="93"/>
      <c r="BX55" s="93"/>
      <c r="BY55" s="93"/>
      <c r="BZ55" s="9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2"/>
      <c r="BM56" s="93"/>
      <c r="BN56" s="93"/>
      <c r="BO56" s="93"/>
      <c r="BP56" s="93"/>
      <c r="BQ56" s="93"/>
      <c r="BR56" s="93"/>
      <c r="BS56" s="93"/>
      <c r="BT56" s="93"/>
      <c r="BU56" s="93"/>
      <c r="BV56" s="93"/>
      <c r="BW56" s="93"/>
      <c r="BX56" s="93"/>
      <c r="BY56" s="93"/>
      <c r="BZ56" s="9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2"/>
      <c r="BM57" s="93"/>
      <c r="BN57" s="93"/>
      <c r="BO57" s="93"/>
      <c r="BP57" s="93"/>
      <c r="BQ57" s="93"/>
      <c r="BR57" s="93"/>
      <c r="BS57" s="93"/>
      <c r="BT57" s="93"/>
      <c r="BU57" s="93"/>
      <c r="BV57" s="93"/>
      <c r="BW57" s="93"/>
      <c r="BX57" s="93"/>
      <c r="BY57" s="93"/>
      <c r="BZ57" s="9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2"/>
      <c r="BM58" s="93"/>
      <c r="BN58" s="93"/>
      <c r="BO58" s="93"/>
      <c r="BP58" s="93"/>
      <c r="BQ58" s="93"/>
      <c r="BR58" s="93"/>
      <c r="BS58" s="93"/>
      <c r="BT58" s="93"/>
      <c r="BU58" s="93"/>
      <c r="BV58" s="93"/>
      <c r="BW58" s="93"/>
      <c r="BX58" s="93"/>
      <c r="BY58" s="93"/>
      <c r="BZ58" s="9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2"/>
      <c r="BM59" s="93"/>
      <c r="BN59" s="93"/>
      <c r="BO59" s="93"/>
      <c r="BP59" s="93"/>
      <c r="BQ59" s="93"/>
      <c r="BR59" s="93"/>
      <c r="BS59" s="93"/>
      <c r="BT59" s="93"/>
      <c r="BU59" s="93"/>
      <c r="BV59" s="93"/>
      <c r="BW59" s="93"/>
      <c r="BX59" s="93"/>
      <c r="BY59" s="93"/>
      <c r="BZ59" s="94"/>
    </row>
    <row r="60" spans="1:78" ht="13.5" customHeight="1" x14ac:dyDescent="0.15">
      <c r="A60" s="2"/>
      <c r="B60" s="38" t="s">
        <v>27</v>
      </c>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40"/>
      <c r="BK60" s="2"/>
      <c r="BL60" s="92"/>
      <c r="BM60" s="93"/>
      <c r="BN60" s="93"/>
      <c r="BO60" s="93"/>
      <c r="BP60" s="93"/>
      <c r="BQ60" s="93"/>
      <c r="BR60" s="93"/>
      <c r="BS60" s="93"/>
      <c r="BT60" s="93"/>
      <c r="BU60" s="93"/>
      <c r="BV60" s="93"/>
      <c r="BW60" s="93"/>
      <c r="BX60" s="93"/>
      <c r="BY60" s="93"/>
      <c r="BZ60" s="94"/>
    </row>
    <row r="61" spans="1:78"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40"/>
      <c r="BK61" s="2"/>
      <c r="BL61" s="92"/>
      <c r="BM61" s="93"/>
      <c r="BN61" s="93"/>
      <c r="BO61" s="93"/>
      <c r="BP61" s="93"/>
      <c r="BQ61" s="93"/>
      <c r="BR61" s="93"/>
      <c r="BS61" s="93"/>
      <c r="BT61" s="93"/>
      <c r="BU61" s="93"/>
      <c r="BV61" s="93"/>
      <c r="BW61" s="93"/>
      <c r="BX61" s="93"/>
      <c r="BY61" s="93"/>
      <c r="BZ61" s="9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2"/>
      <c r="BM62" s="93"/>
      <c r="BN62" s="93"/>
      <c r="BO62" s="93"/>
      <c r="BP62" s="93"/>
      <c r="BQ62" s="93"/>
      <c r="BR62" s="93"/>
      <c r="BS62" s="93"/>
      <c r="BT62" s="93"/>
      <c r="BU62" s="93"/>
      <c r="BV62" s="93"/>
      <c r="BW62" s="93"/>
      <c r="BX62" s="93"/>
      <c r="BY62" s="93"/>
      <c r="BZ62" s="9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2"/>
      <c r="BM63" s="93"/>
      <c r="BN63" s="93"/>
      <c r="BO63" s="93"/>
      <c r="BP63" s="93"/>
      <c r="BQ63" s="93"/>
      <c r="BR63" s="93"/>
      <c r="BS63" s="93"/>
      <c r="BT63" s="93"/>
      <c r="BU63" s="93"/>
      <c r="BV63" s="93"/>
      <c r="BW63" s="93"/>
      <c r="BX63" s="93"/>
      <c r="BY63" s="93"/>
      <c r="BZ63" s="9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6" t="s">
        <v>28</v>
      </c>
      <c r="BM64" s="87"/>
      <c r="BN64" s="87"/>
      <c r="BO64" s="87"/>
      <c r="BP64" s="87"/>
      <c r="BQ64" s="87"/>
      <c r="BR64" s="87"/>
      <c r="BS64" s="87"/>
      <c r="BT64" s="87"/>
      <c r="BU64" s="87"/>
      <c r="BV64" s="87"/>
      <c r="BW64" s="87"/>
      <c r="BX64" s="87"/>
      <c r="BY64" s="87"/>
      <c r="BZ64" s="8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9"/>
      <c r="BM65" s="90"/>
      <c r="BN65" s="90"/>
      <c r="BO65" s="90"/>
      <c r="BP65" s="90"/>
      <c r="BQ65" s="90"/>
      <c r="BR65" s="90"/>
      <c r="BS65" s="90"/>
      <c r="BT65" s="90"/>
      <c r="BU65" s="90"/>
      <c r="BV65" s="90"/>
      <c r="BW65" s="90"/>
      <c r="BX65" s="90"/>
      <c r="BY65" s="90"/>
      <c r="BZ65" s="9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92" t="s">
        <v>109</v>
      </c>
      <c r="BM66" s="93"/>
      <c r="BN66" s="93"/>
      <c r="BO66" s="93"/>
      <c r="BP66" s="93"/>
      <c r="BQ66" s="93"/>
      <c r="BR66" s="93"/>
      <c r="BS66" s="93"/>
      <c r="BT66" s="93"/>
      <c r="BU66" s="93"/>
      <c r="BV66" s="93"/>
      <c r="BW66" s="93"/>
      <c r="BX66" s="93"/>
      <c r="BY66" s="93"/>
      <c r="BZ66" s="9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92"/>
      <c r="BM67" s="93"/>
      <c r="BN67" s="93"/>
      <c r="BO67" s="93"/>
      <c r="BP67" s="93"/>
      <c r="BQ67" s="93"/>
      <c r="BR67" s="93"/>
      <c r="BS67" s="93"/>
      <c r="BT67" s="93"/>
      <c r="BU67" s="93"/>
      <c r="BV67" s="93"/>
      <c r="BW67" s="93"/>
      <c r="BX67" s="93"/>
      <c r="BY67" s="93"/>
      <c r="BZ67" s="9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92"/>
      <c r="BM68" s="93"/>
      <c r="BN68" s="93"/>
      <c r="BO68" s="93"/>
      <c r="BP68" s="93"/>
      <c r="BQ68" s="93"/>
      <c r="BR68" s="93"/>
      <c r="BS68" s="93"/>
      <c r="BT68" s="93"/>
      <c r="BU68" s="93"/>
      <c r="BV68" s="93"/>
      <c r="BW68" s="93"/>
      <c r="BX68" s="93"/>
      <c r="BY68" s="93"/>
      <c r="BZ68" s="9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92"/>
      <c r="BM69" s="93"/>
      <c r="BN69" s="93"/>
      <c r="BO69" s="93"/>
      <c r="BP69" s="93"/>
      <c r="BQ69" s="93"/>
      <c r="BR69" s="93"/>
      <c r="BS69" s="93"/>
      <c r="BT69" s="93"/>
      <c r="BU69" s="93"/>
      <c r="BV69" s="93"/>
      <c r="BW69" s="93"/>
      <c r="BX69" s="93"/>
      <c r="BY69" s="93"/>
      <c r="BZ69" s="9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92"/>
      <c r="BM70" s="93"/>
      <c r="BN70" s="93"/>
      <c r="BO70" s="93"/>
      <c r="BP70" s="93"/>
      <c r="BQ70" s="93"/>
      <c r="BR70" s="93"/>
      <c r="BS70" s="93"/>
      <c r="BT70" s="93"/>
      <c r="BU70" s="93"/>
      <c r="BV70" s="93"/>
      <c r="BW70" s="93"/>
      <c r="BX70" s="93"/>
      <c r="BY70" s="93"/>
      <c r="BZ70" s="9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92"/>
      <c r="BM71" s="93"/>
      <c r="BN71" s="93"/>
      <c r="BO71" s="93"/>
      <c r="BP71" s="93"/>
      <c r="BQ71" s="93"/>
      <c r="BR71" s="93"/>
      <c r="BS71" s="93"/>
      <c r="BT71" s="93"/>
      <c r="BU71" s="93"/>
      <c r="BV71" s="93"/>
      <c r="BW71" s="93"/>
      <c r="BX71" s="93"/>
      <c r="BY71" s="93"/>
      <c r="BZ71" s="9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92"/>
      <c r="BM72" s="93"/>
      <c r="BN72" s="93"/>
      <c r="BO72" s="93"/>
      <c r="BP72" s="93"/>
      <c r="BQ72" s="93"/>
      <c r="BR72" s="93"/>
      <c r="BS72" s="93"/>
      <c r="BT72" s="93"/>
      <c r="BU72" s="93"/>
      <c r="BV72" s="93"/>
      <c r="BW72" s="93"/>
      <c r="BX72" s="93"/>
      <c r="BY72" s="93"/>
      <c r="BZ72" s="9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92"/>
      <c r="BM73" s="93"/>
      <c r="BN73" s="93"/>
      <c r="BO73" s="93"/>
      <c r="BP73" s="93"/>
      <c r="BQ73" s="93"/>
      <c r="BR73" s="93"/>
      <c r="BS73" s="93"/>
      <c r="BT73" s="93"/>
      <c r="BU73" s="93"/>
      <c r="BV73" s="93"/>
      <c r="BW73" s="93"/>
      <c r="BX73" s="93"/>
      <c r="BY73" s="93"/>
      <c r="BZ73" s="9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92"/>
      <c r="BM74" s="93"/>
      <c r="BN74" s="93"/>
      <c r="BO74" s="93"/>
      <c r="BP74" s="93"/>
      <c r="BQ74" s="93"/>
      <c r="BR74" s="93"/>
      <c r="BS74" s="93"/>
      <c r="BT74" s="93"/>
      <c r="BU74" s="93"/>
      <c r="BV74" s="93"/>
      <c r="BW74" s="93"/>
      <c r="BX74" s="93"/>
      <c r="BY74" s="93"/>
      <c r="BZ74" s="9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92"/>
      <c r="BM75" s="93"/>
      <c r="BN75" s="93"/>
      <c r="BO75" s="93"/>
      <c r="BP75" s="93"/>
      <c r="BQ75" s="93"/>
      <c r="BR75" s="93"/>
      <c r="BS75" s="93"/>
      <c r="BT75" s="93"/>
      <c r="BU75" s="93"/>
      <c r="BV75" s="93"/>
      <c r="BW75" s="93"/>
      <c r="BX75" s="93"/>
      <c r="BY75" s="93"/>
      <c r="BZ75" s="9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92"/>
      <c r="BM76" s="93"/>
      <c r="BN76" s="93"/>
      <c r="BO76" s="93"/>
      <c r="BP76" s="93"/>
      <c r="BQ76" s="93"/>
      <c r="BR76" s="93"/>
      <c r="BS76" s="93"/>
      <c r="BT76" s="93"/>
      <c r="BU76" s="93"/>
      <c r="BV76" s="93"/>
      <c r="BW76" s="93"/>
      <c r="BX76" s="93"/>
      <c r="BY76" s="93"/>
      <c r="BZ76" s="9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92"/>
      <c r="BM77" s="93"/>
      <c r="BN77" s="93"/>
      <c r="BO77" s="93"/>
      <c r="BP77" s="93"/>
      <c r="BQ77" s="93"/>
      <c r="BR77" s="93"/>
      <c r="BS77" s="93"/>
      <c r="BT77" s="93"/>
      <c r="BU77" s="93"/>
      <c r="BV77" s="93"/>
      <c r="BW77" s="93"/>
      <c r="BX77" s="93"/>
      <c r="BY77" s="93"/>
      <c r="BZ77" s="9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92"/>
      <c r="BM78" s="93"/>
      <c r="BN78" s="93"/>
      <c r="BO78" s="93"/>
      <c r="BP78" s="93"/>
      <c r="BQ78" s="93"/>
      <c r="BR78" s="93"/>
      <c r="BS78" s="93"/>
      <c r="BT78" s="93"/>
      <c r="BU78" s="93"/>
      <c r="BV78" s="93"/>
      <c r="BW78" s="93"/>
      <c r="BX78" s="93"/>
      <c r="BY78" s="93"/>
      <c r="BZ78" s="9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92"/>
      <c r="BM79" s="93"/>
      <c r="BN79" s="93"/>
      <c r="BO79" s="93"/>
      <c r="BP79" s="93"/>
      <c r="BQ79" s="93"/>
      <c r="BR79" s="93"/>
      <c r="BS79" s="93"/>
      <c r="BT79" s="93"/>
      <c r="BU79" s="93"/>
      <c r="BV79" s="93"/>
      <c r="BW79" s="93"/>
      <c r="BX79" s="93"/>
      <c r="BY79" s="93"/>
      <c r="BZ79" s="9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92"/>
      <c r="BM80" s="93"/>
      <c r="BN80" s="93"/>
      <c r="BO80" s="93"/>
      <c r="BP80" s="93"/>
      <c r="BQ80" s="93"/>
      <c r="BR80" s="93"/>
      <c r="BS80" s="93"/>
      <c r="BT80" s="93"/>
      <c r="BU80" s="93"/>
      <c r="BV80" s="93"/>
      <c r="BW80" s="93"/>
      <c r="BX80" s="93"/>
      <c r="BY80" s="93"/>
      <c r="BZ80" s="9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92"/>
      <c r="BM81" s="93"/>
      <c r="BN81" s="93"/>
      <c r="BO81" s="93"/>
      <c r="BP81" s="93"/>
      <c r="BQ81" s="93"/>
      <c r="BR81" s="93"/>
      <c r="BS81" s="93"/>
      <c r="BT81" s="93"/>
      <c r="BU81" s="93"/>
      <c r="BV81" s="93"/>
      <c r="BW81" s="93"/>
      <c r="BX81" s="93"/>
      <c r="BY81" s="93"/>
      <c r="BZ81" s="9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5"/>
      <c r="BM82" s="96"/>
      <c r="BN82" s="96"/>
      <c r="BO82" s="96"/>
      <c r="BP82" s="96"/>
      <c r="BQ82" s="96"/>
      <c r="BR82" s="96"/>
      <c r="BS82" s="96"/>
      <c r="BT82" s="96"/>
      <c r="BU82" s="96"/>
      <c r="BV82" s="96"/>
      <c r="BW82" s="96"/>
      <c r="BX82" s="96"/>
      <c r="BY82" s="96"/>
      <c r="BZ82" s="9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eK+Rd4eGEruFCRucudra4ALrwmrEOSq9f6PhPNYSPbRUptc6ZV8jUK0W1ACZJvbll2nsjKfGzgwtFU8fzVgIcw==" saltValue="zQ97fE71PaOxtyndGnTo7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42111</v>
      </c>
      <c r="D6" s="20">
        <f t="shared" si="3"/>
        <v>46</v>
      </c>
      <c r="E6" s="20">
        <f t="shared" si="3"/>
        <v>1</v>
      </c>
      <c r="F6" s="20">
        <f t="shared" si="3"/>
        <v>0</v>
      </c>
      <c r="G6" s="20">
        <f t="shared" si="3"/>
        <v>1</v>
      </c>
      <c r="H6" s="20" t="str">
        <f t="shared" si="3"/>
        <v>宮城県　岩沼市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63.91</v>
      </c>
      <c r="P6" s="21">
        <f t="shared" si="3"/>
        <v>99.96</v>
      </c>
      <c r="Q6" s="21">
        <f t="shared" si="3"/>
        <v>3388</v>
      </c>
      <c r="R6" s="21">
        <f t="shared" si="3"/>
        <v>43448</v>
      </c>
      <c r="S6" s="21">
        <f t="shared" si="3"/>
        <v>60.45</v>
      </c>
      <c r="T6" s="21">
        <f t="shared" si="3"/>
        <v>718.74</v>
      </c>
      <c r="U6" s="21">
        <f t="shared" si="3"/>
        <v>43368</v>
      </c>
      <c r="V6" s="21">
        <f t="shared" si="3"/>
        <v>60.45</v>
      </c>
      <c r="W6" s="21">
        <f t="shared" si="3"/>
        <v>717.42</v>
      </c>
      <c r="X6" s="22">
        <f>IF(X7="",NA(),X7)</f>
        <v>104.95</v>
      </c>
      <c r="Y6" s="22">
        <f t="shared" ref="Y6:AG6" si="4">IF(Y7="",NA(),Y7)</f>
        <v>112.75</v>
      </c>
      <c r="Z6" s="22">
        <f t="shared" si="4"/>
        <v>112.4</v>
      </c>
      <c r="AA6" s="22">
        <f t="shared" si="4"/>
        <v>114.38</v>
      </c>
      <c r="AB6" s="22">
        <f t="shared" si="4"/>
        <v>112.86</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289.07</v>
      </c>
      <c r="AU6" s="22">
        <f t="shared" ref="AU6:BC6" si="6">IF(AU7="",NA(),AU7)</f>
        <v>276.91000000000003</v>
      </c>
      <c r="AV6" s="22">
        <f t="shared" si="6"/>
        <v>286.60000000000002</v>
      </c>
      <c r="AW6" s="22">
        <f t="shared" si="6"/>
        <v>324.74</v>
      </c>
      <c r="AX6" s="22">
        <f t="shared" si="6"/>
        <v>425.08</v>
      </c>
      <c r="AY6" s="22">
        <f t="shared" si="6"/>
        <v>365.18</v>
      </c>
      <c r="AZ6" s="22">
        <f t="shared" si="6"/>
        <v>327.77</v>
      </c>
      <c r="BA6" s="22">
        <f t="shared" si="6"/>
        <v>338.02</v>
      </c>
      <c r="BB6" s="22">
        <f t="shared" si="6"/>
        <v>345.94</v>
      </c>
      <c r="BC6" s="22">
        <f t="shared" si="6"/>
        <v>329.7</v>
      </c>
      <c r="BD6" s="21" t="str">
        <f>IF(BD7="","",IF(BD7="-","【-】","【"&amp;SUBSTITUTE(TEXT(BD7,"#,##0.00"),"-","△")&amp;"】"))</f>
        <v>【243.36】</v>
      </c>
      <c r="BE6" s="22">
        <f>IF(BE7="",NA(),BE7)</f>
        <v>258.14</v>
      </c>
      <c r="BF6" s="22">
        <f t="shared" ref="BF6:BN6" si="7">IF(BF7="",NA(),BF7)</f>
        <v>272.64999999999998</v>
      </c>
      <c r="BG6" s="22">
        <f t="shared" si="7"/>
        <v>273.38</v>
      </c>
      <c r="BH6" s="22">
        <f t="shared" si="7"/>
        <v>277.97000000000003</v>
      </c>
      <c r="BI6" s="22">
        <f t="shared" si="7"/>
        <v>270.08</v>
      </c>
      <c r="BJ6" s="22">
        <f t="shared" si="7"/>
        <v>371.65</v>
      </c>
      <c r="BK6" s="22">
        <f t="shared" si="7"/>
        <v>397.1</v>
      </c>
      <c r="BL6" s="22">
        <f t="shared" si="7"/>
        <v>379.91</v>
      </c>
      <c r="BM6" s="22">
        <f t="shared" si="7"/>
        <v>386.61</v>
      </c>
      <c r="BN6" s="22">
        <f t="shared" si="7"/>
        <v>381.56</v>
      </c>
      <c r="BO6" s="21" t="str">
        <f>IF(BO7="","",IF(BO7="-","【-】","【"&amp;SUBSTITUTE(TEXT(BO7,"#,##0.00"),"-","△")&amp;"】"))</f>
        <v>【265.93】</v>
      </c>
      <c r="BP6" s="22">
        <f>IF(BP7="",NA(),BP7)</f>
        <v>98.44</v>
      </c>
      <c r="BQ6" s="22">
        <f t="shared" ref="BQ6:BY6" si="8">IF(BQ7="",NA(),BQ7)</f>
        <v>107.59</v>
      </c>
      <c r="BR6" s="22">
        <f t="shared" si="8"/>
        <v>106.65</v>
      </c>
      <c r="BS6" s="22">
        <f t="shared" si="8"/>
        <v>108.18</v>
      </c>
      <c r="BT6" s="22">
        <f t="shared" si="8"/>
        <v>108.08</v>
      </c>
      <c r="BU6" s="22">
        <f t="shared" si="8"/>
        <v>98.77</v>
      </c>
      <c r="BV6" s="22">
        <f t="shared" si="8"/>
        <v>95.79</v>
      </c>
      <c r="BW6" s="22">
        <f t="shared" si="8"/>
        <v>98.3</v>
      </c>
      <c r="BX6" s="22">
        <f t="shared" si="8"/>
        <v>93.82</v>
      </c>
      <c r="BY6" s="22">
        <f t="shared" si="8"/>
        <v>95.04</v>
      </c>
      <c r="BZ6" s="21" t="str">
        <f>IF(BZ7="","",IF(BZ7="-","【-】","【"&amp;SUBSTITUTE(TEXT(BZ7,"#,##0.00"),"-","△")&amp;"】"))</f>
        <v>【97.82】</v>
      </c>
      <c r="CA6" s="22">
        <f>IF(CA7="",NA(),CA7)</f>
        <v>242.17</v>
      </c>
      <c r="CB6" s="22">
        <f t="shared" ref="CB6:CJ6" si="9">IF(CB7="",NA(),CB7)</f>
        <v>219.49</v>
      </c>
      <c r="CC6" s="22">
        <f t="shared" si="9"/>
        <v>223.18</v>
      </c>
      <c r="CD6" s="22">
        <f t="shared" si="9"/>
        <v>221.98</v>
      </c>
      <c r="CE6" s="22">
        <f t="shared" si="9"/>
        <v>224.02</v>
      </c>
      <c r="CF6" s="22">
        <f t="shared" si="9"/>
        <v>173.67</v>
      </c>
      <c r="CG6" s="22">
        <f t="shared" si="9"/>
        <v>171.13</v>
      </c>
      <c r="CH6" s="22">
        <f t="shared" si="9"/>
        <v>173.7</v>
      </c>
      <c r="CI6" s="22">
        <f t="shared" si="9"/>
        <v>178.94</v>
      </c>
      <c r="CJ6" s="22">
        <f t="shared" si="9"/>
        <v>180.19</v>
      </c>
      <c r="CK6" s="21" t="str">
        <f>IF(CK7="","",IF(CK7="-","【-】","【"&amp;SUBSTITUTE(TEXT(CK7,"#,##0.00"),"-","△")&amp;"】"))</f>
        <v>【177.56】</v>
      </c>
      <c r="CL6" s="22">
        <f>IF(CL7="",NA(),CL7)</f>
        <v>56.17</v>
      </c>
      <c r="CM6" s="22">
        <f t="shared" ref="CM6:CU6" si="10">IF(CM7="",NA(),CM7)</f>
        <v>59.53</v>
      </c>
      <c r="CN6" s="22">
        <f t="shared" si="10"/>
        <v>58.44</v>
      </c>
      <c r="CO6" s="22">
        <f t="shared" si="10"/>
        <v>57.43</v>
      </c>
      <c r="CP6" s="22">
        <f t="shared" si="10"/>
        <v>58.14</v>
      </c>
      <c r="CQ6" s="22">
        <f t="shared" si="10"/>
        <v>59.67</v>
      </c>
      <c r="CR6" s="22">
        <f t="shared" si="10"/>
        <v>60.12</v>
      </c>
      <c r="CS6" s="22">
        <f t="shared" si="10"/>
        <v>60.34</v>
      </c>
      <c r="CT6" s="22">
        <f t="shared" si="10"/>
        <v>59.54</v>
      </c>
      <c r="CU6" s="22">
        <f t="shared" si="10"/>
        <v>59.26</v>
      </c>
      <c r="CV6" s="21" t="str">
        <f>IF(CV7="","",IF(CV7="-","【-】","【"&amp;SUBSTITUTE(TEXT(CV7,"#,##0.00"),"-","△")&amp;"】"))</f>
        <v>【59.81】</v>
      </c>
      <c r="CW6" s="22">
        <f>IF(CW7="",NA(),CW7)</f>
        <v>86.94</v>
      </c>
      <c r="CX6" s="22">
        <f t="shared" ref="CX6:DF6" si="11">IF(CX7="",NA(),CX7)</f>
        <v>87.21</v>
      </c>
      <c r="CY6" s="22">
        <f t="shared" si="11"/>
        <v>89.03</v>
      </c>
      <c r="CZ6" s="22">
        <f t="shared" si="11"/>
        <v>89.12</v>
      </c>
      <c r="DA6" s="22">
        <f t="shared" si="11"/>
        <v>88.71</v>
      </c>
      <c r="DB6" s="22">
        <f t="shared" si="11"/>
        <v>84.6</v>
      </c>
      <c r="DC6" s="22">
        <f t="shared" si="11"/>
        <v>84.24</v>
      </c>
      <c r="DD6" s="22">
        <f t="shared" si="11"/>
        <v>84.19</v>
      </c>
      <c r="DE6" s="22">
        <f t="shared" si="11"/>
        <v>83.93</v>
      </c>
      <c r="DF6" s="22">
        <f t="shared" si="11"/>
        <v>83.84</v>
      </c>
      <c r="DG6" s="21" t="str">
        <f>IF(DG7="","",IF(DG7="-","【-】","【"&amp;SUBSTITUTE(TEXT(DG7,"#,##0.00"),"-","△")&amp;"】"))</f>
        <v>【89.42】</v>
      </c>
      <c r="DH6" s="22">
        <f>IF(DH7="",NA(),DH7)</f>
        <v>48.12</v>
      </c>
      <c r="DI6" s="22">
        <f t="shared" ref="DI6:DQ6" si="12">IF(DI7="",NA(),DI7)</f>
        <v>48.04</v>
      </c>
      <c r="DJ6" s="22">
        <f t="shared" si="12"/>
        <v>49.11</v>
      </c>
      <c r="DK6" s="22">
        <f t="shared" si="12"/>
        <v>49.75</v>
      </c>
      <c r="DL6" s="22">
        <f t="shared" si="12"/>
        <v>50.98</v>
      </c>
      <c r="DM6" s="22">
        <f t="shared" si="12"/>
        <v>48.17</v>
      </c>
      <c r="DN6" s="22">
        <f t="shared" si="12"/>
        <v>48.83</v>
      </c>
      <c r="DO6" s="22">
        <f t="shared" si="12"/>
        <v>49.96</v>
      </c>
      <c r="DP6" s="22">
        <f t="shared" si="12"/>
        <v>50.82</v>
      </c>
      <c r="DQ6" s="22">
        <f t="shared" si="12"/>
        <v>51.82</v>
      </c>
      <c r="DR6" s="21" t="str">
        <f>IF(DR7="","",IF(DR7="-","【-】","【"&amp;SUBSTITUTE(TEXT(DR7,"#,##0.00"),"-","△")&amp;"】"))</f>
        <v>【52.02】</v>
      </c>
      <c r="DS6" s="22">
        <f>IF(DS7="",NA(),DS7)</f>
        <v>14.12</v>
      </c>
      <c r="DT6" s="22">
        <f t="shared" ref="DT6:EB6" si="13">IF(DT7="",NA(),DT7)</f>
        <v>19.23</v>
      </c>
      <c r="DU6" s="22">
        <f t="shared" si="13"/>
        <v>29.2</v>
      </c>
      <c r="DV6" s="22">
        <f t="shared" si="13"/>
        <v>25.01</v>
      </c>
      <c r="DW6" s="22">
        <f t="shared" si="13"/>
        <v>28.71</v>
      </c>
      <c r="DX6" s="22">
        <f t="shared" si="13"/>
        <v>17.12</v>
      </c>
      <c r="DY6" s="22">
        <f t="shared" si="13"/>
        <v>18.18</v>
      </c>
      <c r="DZ6" s="22">
        <f t="shared" si="13"/>
        <v>19.32</v>
      </c>
      <c r="EA6" s="22">
        <f t="shared" si="13"/>
        <v>21.16</v>
      </c>
      <c r="EB6" s="22">
        <f t="shared" si="13"/>
        <v>22.72</v>
      </c>
      <c r="EC6" s="21" t="str">
        <f>IF(EC7="","",IF(EC7="-","【-】","【"&amp;SUBSTITUTE(TEXT(EC7,"#,##0.00"),"-","△")&amp;"】"))</f>
        <v>【25.37】</v>
      </c>
      <c r="ED6" s="22">
        <f>IF(ED7="",NA(),ED7)</f>
        <v>2.84</v>
      </c>
      <c r="EE6" s="22">
        <f t="shared" ref="EE6:EM6" si="14">IF(EE7="",NA(),EE7)</f>
        <v>0.93</v>
      </c>
      <c r="EF6" s="22">
        <f t="shared" si="14"/>
        <v>0.46</v>
      </c>
      <c r="EG6" s="22">
        <f t="shared" si="14"/>
        <v>0.36</v>
      </c>
      <c r="EH6" s="22">
        <f t="shared" si="14"/>
        <v>0.26</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42111</v>
      </c>
      <c r="D7" s="24">
        <v>46</v>
      </c>
      <c r="E7" s="24">
        <v>1</v>
      </c>
      <c r="F7" s="24">
        <v>0</v>
      </c>
      <c r="G7" s="24">
        <v>1</v>
      </c>
      <c r="H7" s="24" t="s">
        <v>93</v>
      </c>
      <c r="I7" s="24" t="s">
        <v>94</v>
      </c>
      <c r="J7" s="24" t="s">
        <v>95</v>
      </c>
      <c r="K7" s="24" t="s">
        <v>96</v>
      </c>
      <c r="L7" s="24" t="s">
        <v>97</v>
      </c>
      <c r="M7" s="24" t="s">
        <v>98</v>
      </c>
      <c r="N7" s="25" t="s">
        <v>99</v>
      </c>
      <c r="O7" s="25">
        <v>63.91</v>
      </c>
      <c r="P7" s="25">
        <v>99.96</v>
      </c>
      <c r="Q7" s="25">
        <v>3388</v>
      </c>
      <c r="R7" s="25">
        <v>43448</v>
      </c>
      <c r="S7" s="25">
        <v>60.45</v>
      </c>
      <c r="T7" s="25">
        <v>718.74</v>
      </c>
      <c r="U7" s="25">
        <v>43368</v>
      </c>
      <c r="V7" s="25">
        <v>60.45</v>
      </c>
      <c r="W7" s="25">
        <v>717.42</v>
      </c>
      <c r="X7" s="25">
        <v>104.95</v>
      </c>
      <c r="Y7" s="25">
        <v>112.75</v>
      </c>
      <c r="Z7" s="25">
        <v>112.4</v>
      </c>
      <c r="AA7" s="25">
        <v>114.38</v>
      </c>
      <c r="AB7" s="25">
        <v>112.86</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289.07</v>
      </c>
      <c r="AU7" s="25">
        <v>276.91000000000003</v>
      </c>
      <c r="AV7" s="25">
        <v>286.60000000000002</v>
      </c>
      <c r="AW7" s="25">
        <v>324.74</v>
      </c>
      <c r="AX7" s="25">
        <v>425.08</v>
      </c>
      <c r="AY7" s="25">
        <v>365.18</v>
      </c>
      <c r="AZ7" s="25">
        <v>327.77</v>
      </c>
      <c r="BA7" s="25">
        <v>338.02</v>
      </c>
      <c r="BB7" s="25">
        <v>345.94</v>
      </c>
      <c r="BC7" s="25">
        <v>329.7</v>
      </c>
      <c r="BD7" s="25">
        <v>243.36</v>
      </c>
      <c r="BE7" s="25">
        <v>258.14</v>
      </c>
      <c r="BF7" s="25">
        <v>272.64999999999998</v>
      </c>
      <c r="BG7" s="25">
        <v>273.38</v>
      </c>
      <c r="BH7" s="25">
        <v>277.97000000000003</v>
      </c>
      <c r="BI7" s="25">
        <v>270.08</v>
      </c>
      <c r="BJ7" s="25">
        <v>371.65</v>
      </c>
      <c r="BK7" s="25">
        <v>397.1</v>
      </c>
      <c r="BL7" s="25">
        <v>379.91</v>
      </c>
      <c r="BM7" s="25">
        <v>386.61</v>
      </c>
      <c r="BN7" s="25">
        <v>381.56</v>
      </c>
      <c r="BO7" s="25">
        <v>265.93</v>
      </c>
      <c r="BP7" s="25">
        <v>98.44</v>
      </c>
      <c r="BQ7" s="25">
        <v>107.59</v>
      </c>
      <c r="BR7" s="25">
        <v>106.65</v>
      </c>
      <c r="BS7" s="25">
        <v>108.18</v>
      </c>
      <c r="BT7" s="25">
        <v>108.08</v>
      </c>
      <c r="BU7" s="25">
        <v>98.77</v>
      </c>
      <c r="BV7" s="25">
        <v>95.79</v>
      </c>
      <c r="BW7" s="25">
        <v>98.3</v>
      </c>
      <c r="BX7" s="25">
        <v>93.82</v>
      </c>
      <c r="BY7" s="25">
        <v>95.04</v>
      </c>
      <c r="BZ7" s="25">
        <v>97.82</v>
      </c>
      <c r="CA7" s="25">
        <v>242.17</v>
      </c>
      <c r="CB7" s="25">
        <v>219.49</v>
      </c>
      <c r="CC7" s="25">
        <v>223.18</v>
      </c>
      <c r="CD7" s="25">
        <v>221.98</v>
      </c>
      <c r="CE7" s="25">
        <v>224.02</v>
      </c>
      <c r="CF7" s="25">
        <v>173.67</v>
      </c>
      <c r="CG7" s="25">
        <v>171.13</v>
      </c>
      <c r="CH7" s="25">
        <v>173.7</v>
      </c>
      <c r="CI7" s="25">
        <v>178.94</v>
      </c>
      <c r="CJ7" s="25">
        <v>180.19</v>
      </c>
      <c r="CK7" s="25">
        <v>177.56</v>
      </c>
      <c r="CL7" s="25">
        <v>56.17</v>
      </c>
      <c r="CM7" s="25">
        <v>59.53</v>
      </c>
      <c r="CN7" s="25">
        <v>58.44</v>
      </c>
      <c r="CO7" s="25">
        <v>57.43</v>
      </c>
      <c r="CP7" s="25">
        <v>58.14</v>
      </c>
      <c r="CQ7" s="25">
        <v>59.67</v>
      </c>
      <c r="CR7" s="25">
        <v>60.12</v>
      </c>
      <c r="CS7" s="25">
        <v>60.34</v>
      </c>
      <c r="CT7" s="25">
        <v>59.54</v>
      </c>
      <c r="CU7" s="25">
        <v>59.26</v>
      </c>
      <c r="CV7" s="25">
        <v>59.81</v>
      </c>
      <c r="CW7" s="25">
        <v>86.94</v>
      </c>
      <c r="CX7" s="25">
        <v>87.21</v>
      </c>
      <c r="CY7" s="25">
        <v>89.03</v>
      </c>
      <c r="CZ7" s="25">
        <v>89.12</v>
      </c>
      <c r="DA7" s="25">
        <v>88.71</v>
      </c>
      <c r="DB7" s="25">
        <v>84.6</v>
      </c>
      <c r="DC7" s="25">
        <v>84.24</v>
      </c>
      <c r="DD7" s="25">
        <v>84.19</v>
      </c>
      <c r="DE7" s="25">
        <v>83.93</v>
      </c>
      <c r="DF7" s="25">
        <v>83.84</v>
      </c>
      <c r="DG7" s="25">
        <v>89.42</v>
      </c>
      <c r="DH7" s="25">
        <v>48.12</v>
      </c>
      <c r="DI7" s="25">
        <v>48.04</v>
      </c>
      <c r="DJ7" s="25">
        <v>49.11</v>
      </c>
      <c r="DK7" s="25">
        <v>49.75</v>
      </c>
      <c r="DL7" s="25">
        <v>50.98</v>
      </c>
      <c r="DM7" s="25">
        <v>48.17</v>
      </c>
      <c r="DN7" s="25">
        <v>48.83</v>
      </c>
      <c r="DO7" s="25">
        <v>49.96</v>
      </c>
      <c r="DP7" s="25">
        <v>50.82</v>
      </c>
      <c r="DQ7" s="25">
        <v>51.82</v>
      </c>
      <c r="DR7" s="25">
        <v>52.02</v>
      </c>
      <c r="DS7" s="25">
        <v>14.12</v>
      </c>
      <c r="DT7" s="25">
        <v>19.23</v>
      </c>
      <c r="DU7" s="25">
        <v>29.2</v>
      </c>
      <c r="DV7" s="25">
        <v>25.01</v>
      </c>
      <c r="DW7" s="25">
        <v>28.71</v>
      </c>
      <c r="DX7" s="25">
        <v>17.12</v>
      </c>
      <c r="DY7" s="25">
        <v>18.18</v>
      </c>
      <c r="DZ7" s="25">
        <v>19.32</v>
      </c>
      <c r="EA7" s="25">
        <v>21.16</v>
      </c>
      <c r="EB7" s="25">
        <v>22.72</v>
      </c>
      <c r="EC7" s="25">
        <v>25.37</v>
      </c>
      <c r="ED7" s="25">
        <v>2.84</v>
      </c>
      <c r="EE7" s="25">
        <v>0.93</v>
      </c>
      <c r="EF7" s="25">
        <v>0.46</v>
      </c>
      <c r="EG7" s="25">
        <v>0.36</v>
      </c>
      <c r="EH7" s="25">
        <v>0.26</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2025-02-07T00:04:11Z</cp:lastPrinted>
  <dcterms:created xsi:type="dcterms:W3CDTF">2025-01-24T06:44:27Z</dcterms:created>
  <dcterms:modified xsi:type="dcterms:W3CDTF">2025-02-25T07:12:00Z</dcterms:modified>
  <cp:category/>
</cp:coreProperties>
</file>