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codeName="ThisWorkbook"/>
  <xr:revisionPtr revIDLastSave="0" documentId="13_ncr:1_{B4B69521-DCB6-4D63-BEC7-39477FCBFD50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報告様式" sheetId="44" r:id="rId1"/>
    <sheet name="DB" sheetId="28" state="hidden" r:id="rId2"/>
    <sheet name="Sheet1" sheetId="43" state="hidden" r:id="rId3"/>
    <sheet name="記載要領" sheetId="42" state="hidden" r:id="rId4"/>
    <sheet name="参照" sheetId="31" state="hidden" r:id="rId5"/>
  </sheets>
  <definedNames>
    <definedName name="_xlnm.Print_Area" localSheetId="1">DB!$A$1:$Z$33</definedName>
    <definedName name="_xlnm.Print_Area" localSheetId="0">報告様式!$A$2:$M$60</definedName>
    <definedName name="_xlnm.Print_Titles" localSheetId="1">DB!$1:$10</definedName>
    <definedName name="圏域">参照!$G$3:$N$3</definedName>
  </definedNames>
  <calcPr calcId="191029"/>
</workbook>
</file>

<file path=xl/calcChain.xml><?xml version="1.0" encoding="utf-8"?>
<calcChain xmlns="http://schemas.openxmlformats.org/spreadsheetml/2006/main">
  <c r="AE11" i="28" l="1"/>
  <c r="AE12" i="28"/>
  <c r="AE13" i="28"/>
  <c r="AE14" i="28"/>
  <c r="AE15" i="28"/>
  <c r="AE16" i="28"/>
  <c r="AE17" i="28"/>
  <c r="AE18" i="28"/>
  <c r="AE19" i="28"/>
  <c r="AE20" i="28"/>
  <c r="AE21" i="28"/>
  <c r="AE22" i="28"/>
  <c r="AE23" i="28"/>
  <c r="AE24" i="28"/>
  <c r="AE25" i="28"/>
  <c r="AE26" i="28"/>
  <c r="AE27" i="28"/>
  <c r="AE28" i="28"/>
  <c r="AE29" i="28"/>
  <c r="AE30" i="28"/>
  <c r="AD11" i="28"/>
  <c r="AD12" i="28"/>
  <c r="AD13" i="28"/>
  <c r="AD14" i="28"/>
  <c r="AD15" i="28"/>
  <c r="AD16" i="28"/>
  <c r="AD17" i="28"/>
  <c r="AD18" i="28"/>
  <c r="AD19" i="28"/>
  <c r="AD20" i="28"/>
  <c r="AD21" i="28"/>
  <c r="AD22" i="28"/>
  <c r="AD23" i="28"/>
  <c r="AD24" i="28"/>
  <c r="AD25" i="28"/>
  <c r="AD26" i="28"/>
  <c r="AD27" i="28"/>
  <c r="AD28" i="28"/>
  <c r="AD29" i="28"/>
  <c r="AD30" i="28"/>
  <c r="AB11" i="28"/>
  <c r="AB12" i="28"/>
  <c r="AB13" i="28"/>
  <c r="AB14" i="28"/>
  <c r="AB15" i="28"/>
  <c r="AB16" i="28"/>
  <c r="AB17" i="28"/>
  <c r="AB18" i="28"/>
  <c r="AB19" i="28"/>
  <c r="AB20" i="28"/>
  <c r="AB21" i="28"/>
  <c r="AB22" i="28"/>
  <c r="AB23" i="28"/>
  <c r="AB24" i="28"/>
  <c r="AB25" i="28"/>
  <c r="AB26" i="28"/>
  <c r="AB27" i="28"/>
  <c r="AB28" i="28"/>
  <c r="AB29" i="28"/>
  <c r="AB30" i="28"/>
  <c r="AA11" i="28"/>
  <c r="AA12" i="28"/>
  <c r="AA13" i="28"/>
  <c r="AA14" i="28"/>
  <c r="AA15" i="28"/>
  <c r="AA16" i="28"/>
  <c r="AA17" i="28"/>
  <c r="AA18" i="28"/>
  <c r="AA19" i="28"/>
  <c r="AA20" i="28"/>
  <c r="AA21" i="28"/>
  <c r="AA22" i="28"/>
  <c r="AA23" i="28"/>
  <c r="AA24" i="28"/>
  <c r="AA25" i="28"/>
  <c r="AA26" i="28"/>
  <c r="AA27" i="28"/>
  <c r="AA28" i="28"/>
  <c r="AA29" i="28"/>
  <c r="AA30" i="28"/>
  <c r="AC27" i="28" l="1"/>
  <c r="AC23" i="28"/>
  <c r="AC19" i="28"/>
  <c r="AC15" i="28"/>
  <c r="AC11" i="28"/>
  <c r="AC28" i="28"/>
  <c r="AC24" i="28"/>
  <c r="AC20" i="28"/>
  <c r="AC16" i="28"/>
  <c r="AC12" i="28"/>
  <c r="AC30" i="28"/>
  <c r="AC26" i="28"/>
  <c r="AC22" i="28"/>
  <c r="AC18" i="28"/>
  <c r="AC14" i="28"/>
  <c r="AC29" i="28"/>
  <c r="AC25" i="28"/>
  <c r="AC21" i="28"/>
  <c r="AC17" i="28"/>
  <c r="AC13" i="28"/>
  <c r="AW31" i="28" l="1"/>
  <c r="AX31" i="28"/>
  <c r="AV11" i="28" l="1"/>
  <c r="AV12" i="28"/>
  <c r="AV13" i="28"/>
  <c r="AV14" i="28"/>
  <c r="AV15" i="28"/>
  <c r="AV16" i="28"/>
  <c r="AV17" i="28"/>
  <c r="AV18" i="28"/>
  <c r="AV19" i="28"/>
  <c r="AV20" i="28"/>
  <c r="AV21" i="28"/>
  <c r="AV22" i="28"/>
  <c r="AV23" i="28"/>
  <c r="AV24" i="28"/>
  <c r="AV25" i="28"/>
  <c r="AV26" i="28"/>
  <c r="AV27" i="28"/>
  <c r="AV28" i="28"/>
  <c r="AV29" i="28"/>
  <c r="AV30" i="28"/>
  <c r="AV31" i="28" l="1"/>
  <c r="AR31" i="28"/>
  <c r="AQ31" i="28"/>
  <c r="AS31" i="28"/>
  <c r="H31" i="28" l="1"/>
  <c r="I31" i="28"/>
  <c r="O31" i="28" l="1"/>
  <c r="P31" i="28"/>
  <c r="AE31" i="28" l="1"/>
  <c r="U31" i="28"/>
  <c r="AB31" i="28" l="1"/>
  <c r="AA31" i="28"/>
  <c r="AD31" i="28"/>
  <c r="AC31" i="28" l="1"/>
  <c r="T31" i="28"/>
  <c r="E31" i="28" l="1"/>
  <c r="N31" i="28" l="1"/>
  <c r="M31" i="28"/>
  <c r="L31" i="28"/>
  <c r="K31" i="28"/>
  <c r="J31" i="28" l="1"/>
</calcChain>
</file>

<file path=xl/sharedStrings.xml><?xml version="1.0" encoding="utf-8"?>
<sst xmlns="http://schemas.openxmlformats.org/spreadsheetml/2006/main" count="353" uniqueCount="235">
  <si>
    <t>被害概要</t>
    <rPh sb="0" eb="2">
      <t>ヒガイ</t>
    </rPh>
    <rPh sb="2" eb="4">
      <t>ガイヨウ</t>
    </rPh>
    <phoneticPr fontId="1"/>
  </si>
  <si>
    <t>被害施設名称</t>
    <rPh sb="0" eb="2">
      <t>ヒガイ</t>
    </rPh>
    <rPh sb="2" eb="4">
      <t>シセツ</t>
    </rPh>
    <rPh sb="4" eb="6">
      <t>メイショウ</t>
    </rPh>
    <phoneticPr fontId="1"/>
  </si>
  <si>
    <t>被害者数</t>
    <rPh sb="0" eb="3">
      <t>ヒガイシャ</t>
    </rPh>
    <rPh sb="3" eb="4">
      <t>スウ</t>
    </rPh>
    <phoneticPr fontId="1"/>
  </si>
  <si>
    <t>設備被害</t>
    <rPh sb="0" eb="2">
      <t>セツビ</t>
    </rPh>
    <rPh sb="2" eb="4">
      <t>ヒガイ</t>
    </rPh>
    <phoneticPr fontId="1"/>
  </si>
  <si>
    <t>死亡者</t>
    <rPh sb="0" eb="3">
      <t>シボウシャ</t>
    </rPh>
    <phoneticPr fontId="1"/>
  </si>
  <si>
    <t>負傷者</t>
    <rPh sb="0" eb="3">
      <t>フショウシャ</t>
    </rPh>
    <phoneticPr fontId="1"/>
  </si>
  <si>
    <t>要避難者数及び必要な人的支援内容</t>
    <rPh sb="0" eb="1">
      <t>ヨウ</t>
    </rPh>
    <rPh sb="1" eb="4">
      <t>ヒナンシャ</t>
    </rPh>
    <rPh sb="4" eb="5">
      <t>スウ</t>
    </rPh>
    <rPh sb="5" eb="6">
      <t>オヨ</t>
    </rPh>
    <rPh sb="7" eb="9">
      <t>ヒツヨウ</t>
    </rPh>
    <rPh sb="10" eb="12">
      <t>ジンテキ</t>
    </rPh>
    <rPh sb="12" eb="14">
      <t>シエン</t>
    </rPh>
    <rPh sb="14" eb="16">
      <t>ナイヨウ</t>
    </rPh>
    <phoneticPr fontId="1"/>
  </si>
  <si>
    <t>必要な物的支援内容（食料等）</t>
    <rPh sb="0" eb="2">
      <t>ヒツヨウ</t>
    </rPh>
    <rPh sb="3" eb="5">
      <t>ブッテキ</t>
    </rPh>
    <rPh sb="5" eb="7">
      <t>シエン</t>
    </rPh>
    <rPh sb="7" eb="9">
      <t>ナイヨウ</t>
    </rPh>
    <rPh sb="10" eb="12">
      <t>ショクリョウ</t>
    </rPh>
    <rPh sb="12" eb="13">
      <t>トウ</t>
    </rPh>
    <phoneticPr fontId="1"/>
  </si>
  <si>
    <t>全壊</t>
    <rPh sb="0" eb="2">
      <t>ゼンカイ</t>
    </rPh>
    <phoneticPr fontId="1"/>
  </si>
  <si>
    <t>半壊</t>
    <rPh sb="0" eb="2">
      <t>ハンカイ</t>
    </rPh>
    <phoneticPr fontId="1"/>
  </si>
  <si>
    <t>不明</t>
    <rPh sb="0" eb="2">
      <t>フメイ</t>
    </rPh>
    <phoneticPr fontId="1"/>
  </si>
  <si>
    <t>利用者
(利用中)</t>
    <rPh sb="0" eb="3">
      <t>リヨウシャ</t>
    </rPh>
    <rPh sb="5" eb="8">
      <t>リヨウチュウ</t>
    </rPh>
    <phoneticPr fontId="1"/>
  </si>
  <si>
    <t>列1</t>
  </si>
  <si>
    <t>列3</t>
  </si>
  <si>
    <t>列4</t>
  </si>
  <si>
    <t>列5</t>
  </si>
  <si>
    <t>列8</t>
  </si>
  <si>
    <t>列9</t>
  </si>
  <si>
    <t>列10</t>
  </si>
  <si>
    <t>列12</t>
  </si>
  <si>
    <t>列14</t>
  </si>
  <si>
    <t>列16</t>
  </si>
  <si>
    <t>列17</t>
  </si>
  <si>
    <t>列18</t>
  </si>
  <si>
    <t>列19</t>
  </si>
  <si>
    <t>列20</t>
  </si>
  <si>
    <t>列22</t>
  </si>
  <si>
    <t>列23</t>
  </si>
  <si>
    <t>集計</t>
  </si>
  <si>
    <t>保健医療福祉関係施設被害状況調査連絡票</t>
    <rPh sb="0" eb="2">
      <t>ホケン</t>
    </rPh>
    <rPh sb="2" eb="4">
      <t>イリョウ</t>
    </rPh>
    <rPh sb="4" eb="6">
      <t>フクシ</t>
    </rPh>
    <rPh sb="6" eb="8">
      <t>カンケイ</t>
    </rPh>
    <rPh sb="8" eb="10">
      <t>シセツ</t>
    </rPh>
    <rPh sb="10" eb="12">
      <t>ヒガイ</t>
    </rPh>
    <rPh sb="12" eb="14">
      <t>ジョウキョウ</t>
    </rPh>
    <rPh sb="14" eb="16">
      <t>チョウサ</t>
    </rPh>
    <rPh sb="16" eb="19">
      <t>レンラクヒョウ</t>
    </rPh>
    <phoneticPr fontId="1"/>
  </si>
  <si>
    <t>列26</t>
  </si>
  <si>
    <t>列25</t>
  </si>
  <si>
    <t>列27</t>
  </si>
  <si>
    <t>列28</t>
  </si>
  <si>
    <t>列31</t>
  </si>
  <si>
    <t>備考</t>
    <rPh sb="0" eb="2">
      <t>ビコウ</t>
    </rPh>
    <phoneticPr fontId="1"/>
  </si>
  <si>
    <t>一部損壊</t>
    <rPh sb="0" eb="2">
      <t>イチブ</t>
    </rPh>
    <rPh sb="2" eb="4">
      <t>ソンカイ</t>
    </rPh>
    <phoneticPr fontId="1"/>
  </si>
  <si>
    <t>入力規則</t>
    <rPh sb="0" eb="2">
      <t>ニュウリョク</t>
    </rPh>
    <rPh sb="2" eb="4">
      <t>キソク</t>
    </rPh>
    <phoneticPr fontId="1"/>
  </si>
  <si>
    <t>[薬局のみ]
開局の可否</t>
    <rPh sb="7" eb="9">
      <t>カイキョク</t>
    </rPh>
    <phoneticPr fontId="1"/>
  </si>
  <si>
    <t>[薬局のみ]
浸水被害の有無</t>
    <rPh sb="7" eb="9">
      <t>シンスイ</t>
    </rPh>
    <rPh sb="9" eb="11">
      <t>ヒガイ</t>
    </rPh>
    <rPh sb="12" eb="14">
      <t>ウム</t>
    </rPh>
    <phoneticPr fontId="1"/>
  </si>
  <si>
    <t>[薬局のみ]
建物倒壊
・おそれの有無</t>
    <rPh sb="7" eb="9">
      <t>タテモノ</t>
    </rPh>
    <rPh sb="9" eb="11">
      <t>トウカイ</t>
    </rPh>
    <rPh sb="17" eb="19">
      <t>ウム</t>
    </rPh>
    <phoneticPr fontId="1"/>
  </si>
  <si>
    <t>[薬局のみ]
停電の有無</t>
    <rPh sb="7" eb="9">
      <t>テイデン</t>
    </rPh>
    <rPh sb="10" eb="12">
      <t>ウム</t>
    </rPh>
    <phoneticPr fontId="1"/>
  </si>
  <si>
    <t>[薬局のみ]
断水の有無</t>
    <rPh sb="7" eb="9">
      <t>ダンスイ</t>
    </rPh>
    <rPh sb="10" eb="12">
      <t>ウム</t>
    </rPh>
    <phoneticPr fontId="1"/>
  </si>
  <si>
    <t>[薬局のみ]
電話不通の有無</t>
    <rPh sb="7" eb="9">
      <t>デンワ</t>
    </rPh>
    <rPh sb="9" eb="11">
      <t>フツウ</t>
    </rPh>
    <rPh sb="12" eb="14">
      <t>ウム</t>
    </rPh>
    <phoneticPr fontId="1"/>
  </si>
  <si>
    <t>[薬局のみ]
インターネット
接続不可の有無</t>
    <rPh sb="15" eb="17">
      <t>セツゾク</t>
    </rPh>
    <rPh sb="17" eb="19">
      <t>フカ</t>
    </rPh>
    <rPh sb="20" eb="22">
      <t>ウム</t>
    </rPh>
    <phoneticPr fontId="1"/>
  </si>
  <si>
    <t>[薬局のみ]
復旧を要する
調剤関連機器
（無し・一部・全て（具体名※））</t>
    <rPh sb="7" eb="9">
      <t>フッキュウ</t>
    </rPh>
    <rPh sb="10" eb="11">
      <t>ヨウ</t>
    </rPh>
    <rPh sb="14" eb="16">
      <t>チョウザイ</t>
    </rPh>
    <rPh sb="16" eb="18">
      <t>カンレン</t>
    </rPh>
    <rPh sb="18" eb="20">
      <t>キキ</t>
    </rPh>
    <rPh sb="22" eb="23">
      <t>ナ</t>
    </rPh>
    <rPh sb="25" eb="27">
      <t>イチブ</t>
    </rPh>
    <rPh sb="28" eb="29">
      <t>スベ</t>
    </rPh>
    <rPh sb="31" eb="34">
      <t>グタイメイ</t>
    </rPh>
    <phoneticPr fontId="1"/>
  </si>
  <si>
    <t>[薬局のみ]
処方箋受入可能枚数に対する
現在の受入枚数の超・未超</t>
    <rPh sb="7" eb="10">
      <t>ショホウセン</t>
    </rPh>
    <rPh sb="10" eb="12">
      <t>ウケイレ</t>
    </rPh>
    <rPh sb="12" eb="14">
      <t>カノウ</t>
    </rPh>
    <rPh sb="14" eb="16">
      <t>マイスウ</t>
    </rPh>
    <rPh sb="17" eb="18">
      <t>タイ</t>
    </rPh>
    <rPh sb="21" eb="23">
      <t>ゲンザイ</t>
    </rPh>
    <rPh sb="24" eb="28">
      <t>ウケイレマイスウ</t>
    </rPh>
    <rPh sb="29" eb="30">
      <t>チョウ</t>
    </rPh>
    <rPh sb="31" eb="33">
      <t>ミチョウ</t>
    </rPh>
    <phoneticPr fontId="1"/>
  </si>
  <si>
    <t>[薬局のみ]
応援薬剤師の要（人数）・不要</t>
    <phoneticPr fontId="1"/>
  </si>
  <si>
    <t>[薬局のみ]
毒劇物の流出漏洩事故の有無</t>
    <rPh sb="7" eb="8">
      <t>ドク</t>
    </rPh>
    <rPh sb="8" eb="10">
      <t>ゲキブツ</t>
    </rPh>
    <rPh sb="11" eb="13">
      <t>リュウシュツ</t>
    </rPh>
    <rPh sb="13" eb="15">
      <t>ロウエイ</t>
    </rPh>
    <rPh sb="15" eb="17">
      <t>ジコ</t>
    </rPh>
    <rPh sb="18" eb="20">
      <t>ウム</t>
    </rPh>
    <phoneticPr fontId="1"/>
  </si>
  <si>
    <t>※電子天秤→電，保冷庫→保，散剤分包機→散，軟膏練機→軟，水剤分注機→水</t>
    <rPh sb="1" eb="2">
      <t>デン</t>
    </rPh>
    <rPh sb="6" eb="7">
      <t>デン</t>
    </rPh>
    <rPh sb="8" eb="9">
      <t>ホ</t>
    </rPh>
    <rPh sb="12" eb="13">
      <t>ホ</t>
    </rPh>
    <rPh sb="14" eb="15">
      <t>サン</t>
    </rPh>
    <rPh sb="20" eb="21">
      <t>サン</t>
    </rPh>
    <rPh sb="22" eb="23">
      <t>ナン</t>
    </rPh>
    <rPh sb="27" eb="28">
      <t>ナン</t>
    </rPh>
    <rPh sb="29" eb="30">
      <t>ミズ</t>
    </rPh>
    <rPh sb="35" eb="36">
      <t>ミズ</t>
    </rPh>
    <phoneticPr fontId="1"/>
  </si>
  <si>
    <t>列7</t>
  </si>
  <si>
    <t>01白石市</t>
  </si>
  <si>
    <t>02角田市</t>
  </si>
  <si>
    <t>03蔵王町</t>
  </si>
  <si>
    <t>04七ヶ宿町</t>
  </si>
  <si>
    <t>05大河原町</t>
  </si>
  <si>
    <t>06村田町</t>
  </si>
  <si>
    <t>07柴田町</t>
  </si>
  <si>
    <t>08川崎町</t>
  </si>
  <si>
    <t>09丸森町</t>
  </si>
  <si>
    <t>10塩竈市</t>
  </si>
  <si>
    <t>11名取市</t>
  </si>
  <si>
    <t>12多賀城市</t>
  </si>
  <si>
    <t>13岩沼市</t>
  </si>
  <si>
    <t>14富谷市</t>
  </si>
  <si>
    <t>15亘理町</t>
  </si>
  <si>
    <t>16山元町</t>
  </si>
  <si>
    <t>17松島町</t>
  </si>
  <si>
    <t>18七ヶ浜町</t>
  </si>
  <si>
    <t>19利府町</t>
  </si>
  <si>
    <t>20大和町</t>
  </si>
  <si>
    <t>21大郷町</t>
  </si>
  <si>
    <t>22大衡村</t>
  </si>
  <si>
    <t>23大崎市</t>
  </si>
  <si>
    <t>24色麻町</t>
  </si>
  <si>
    <t>25加美町</t>
  </si>
  <si>
    <t>26涌谷町</t>
  </si>
  <si>
    <t>27美里町</t>
  </si>
  <si>
    <t>28栗原市</t>
  </si>
  <si>
    <t>29石巻市</t>
  </si>
  <si>
    <t>30東松島市</t>
  </si>
  <si>
    <t>31女川町</t>
  </si>
  <si>
    <t>32登米市</t>
  </si>
  <si>
    <t>33気仙沼市</t>
  </si>
  <si>
    <t>34南三陸町</t>
  </si>
  <si>
    <t>35仙台市青葉区</t>
  </si>
  <si>
    <t>36仙台市宮城野区</t>
  </si>
  <si>
    <t>37仙台市若林区</t>
  </si>
  <si>
    <t>38仙台市太白区</t>
  </si>
  <si>
    <t>39仙台市泉区</t>
  </si>
  <si>
    <t>仙南</t>
    <rPh sb="0" eb="2">
      <t>センナン</t>
    </rPh>
    <phoneticPr fontId="1"/>
  </si>
  <si>
    <t>塩釜</t>
    <rPh sb="0" eb="2">
      <t>シオガマ</t>
    </rPh>
    <phoneticPr fontId="1"/>
  </si>
  <si>
    <t>大崎</t>
    <rPh sb="0" eb="2">
      <t>オオサキ</t>
    </rPh>
    <phoneticPr fontId="1"/>
  </si>
  <si>
    <t>栗原</t>
    <rPh sb="0" eb="2">
      <t>クリハラ</t>
    </rPh>
    <phoneticPr fontId="1"/>
  </si>
  <si>
    <t>石巻</t>
    <rPh sb="0" eb="2">
      <t>イシノマキ</t>
    </rPh>
    <phoneticPr fontId="1"/>
  </si>
  <si>
    <t>登米</t>
    <rPh sb="0" eb="2">
      <t>トメ</t>
    </rPh>
    <phoneticPr fontId="1"/>
  </si>
  <si>
    <t>気仙沼</t>
    <rPh sb="0" eb="3">
      <t>ケセンヌマ</t>
    </rPh>
    <phoneticPr fontId="1"/>
  </si>
  <si>
    <t>仙台市</t>
    <rPh sb="0" eb="3">
      <t>センダイシ</t>
    </rPh>
    <phoneticPr fontId="1"/>
  </si>
  <si>
    <t>No.</t>
    <phoneticPr fontId="1"/>
  </si>
  <si>
    <t>列30</t>
  </si>
  <si>
    <t>物的被害の
有無</t>
    <rPh sb="0" eb="2">
      <t>ブッテキ</t>
    </rPh>
    <rPh sb="2" eb="4">
      <t>ヒガイ</t>
    </rPh>
    <rPh sb="6" eb="8">
      <t>ウム</t>
    </rPh>
    <phoneticPr fontId="1"/>
  </si>
  <si>
    <t>人的被害の
有無</t>
    <rPh sb="0" eb="2">
      <t>ジンテキ</t>
    </rPh>
    <rPh sb="2" eb="4">
      <t>ヒガイ</t>
    </rPh>
    <rPh sb="6" eb="8">
      <t>ウム</t>
    </rPh>
    <phoneticPr fontId="1"/>
  </si>
  <si>
    <t>[選択式]
所在
市町村</t>
    <rPh sb="1" eb="4">
      <t>センタクシキ</t>
    </rPh>
    <rPh sb="6" eb="8">
      <t>ショザイ</t>
    </rPh>
    <rPh sb="9" eb="12">
      <t>シチョウソン</t>
    </rPh>
    <phoneticPr fontId="1"/>
  </si>
  <si>
    <t>[選択式]
地域圏</t>
    <rPh sb="1" eb="4">
      <t>センタクシキ</t>
    </rPh>
    <rPh sb="6" eb="8">
      <t>チイキ</t>
    </rPh>
    <rPh sb="8" eb="9">
      <t>ケン</t>
    </rPh>
    <phoneticPr fontId="1"/>
  </si>
  <si>
    <t>[選択式]
施設区分-2</t>
    <rPh sb="1" eb="4">
      <t>センタクシキ</t>
    </rPh>
    <rPh sb="6" eb="8">
      <t>シセツ</t>
    </rPh>
    <rPh sb="8" eb="10">
      <t>クブン</t>
    </rPh>
    <phoneticPr fontId="1"/>
  </si>
  <si>
    <t>[選択式]
施設区分-1</t>
    <rPh sb="1" eb="4">
      <t>センタクシキ</t>
    </rPh>
    <rPh sb="6" eb="8">
      <t>シセツ</t>
    </rPh>
    <rPh sb="8" eb="10">
      <t>クブン</t>
    </rPh>
    <phoneticPr fontId="1"/>
  </si>
  <si>
    <t>[選択式]
建物被害</t>
    <rPh sb="1" eb="4">
      <t>センタクシキ</t>
    </rPh>
    <rPh sb="6" eb="8">
      <t>タテモノ</t>
    </rPh>
    <rPh sb="8" eb="10">
      <t>ヒガイ</t>
    </rPh>
    <phoneticPr fontId="1"/>
  </si>
  <si>
    <t>左記への
対応状況等</t>
    <rPh sb="0" eb="2">
      <t>サキ</t>
    </rPh>
    <rPh sb="5" eb="7">
      <t>タイオウ</t>
    </rPh>
    <rPh sb="7" eb="9">
      <t>ジョウキョウ</t>
    </rPh>
    <rPh sb="9" eb="10">
      <t>トウ</t>
    </rPh>
    <phoneticPr fontId="1"/>
  </si>
  <si>
    <t>列2</t>
    <phoneticPr fontId="1"/>
  </si>
  <si>
    <t>列6</t>
  </si>
  <si>
    <t>列21</t>
  </si>
  <si>
    <t>列24</t>
  </si>
  <si>
    <t>列29</t>
    <phoneticPr fontId="1"/>
  </si>
  <si>
    <t>列32</t>
  </si>
  <si>
    <t>列35</t>
  </si>
  <si>
    <t>列36</t>
  </si>
  <si>
    <t>列37</t>
  </si>
  <si>
    <t>列38</t>
  </si>
  <si>
    <t>列39</t>
  </si>
  <si>
    <t>列40</t>
  </si>
  <si>
    <t>人的被害</t>
    <rPh sb="0" eb="2">
      <t>ジンテキ</t>
    </rPh>
    <rPh sb="2" eb="4">
      <t>ヒガイ</t>
    </rPh>
    <phoneticPr fontId="1"/>
  </si>
  <si>
    <t>物的被害</t>
    <rPh sb="0" eb="2">
      <t>ブッテキ</t>
    </rPh>
    <rPh sb="2" eb="4">
      <t>ヒガイ</t>
    </rPh>
    <phoneticPr fontId="1"/>
  </si>
  <si>
    <t>施設区分-1</t>
    <phoneticPr fontId="1"/>
  </si>
  <si>
    <t>施設区分-2</t>
    <phoneticPr fontId="1"/>
  </si>
  <si>
    <t>建物被害</t>
    <rPh sb="0" eb="2">
      <t>タテモノ</t>
    </rPh>
    <rPh sb="2" eb="4">
      <t>ヒガイ</t>
    </rPh>
    <phoneticPr fontId="1"/>
  </si>
  <si>
    <t>[選択式]
利用者の他施設への避難の要否</t>
    <rPh sb="1" eb="4">
      <t>センタクシキ</t>
    </rPh>
    <rPh sb="6" eb="9">
      <t>リヨウシャ</t>
    </rPh>
    <rPh sb="10" eb="13">
      <t>タシセツ</t>
    </rPh>
    <rPh sb="15" eb="17">
      <t>ヒナン</t>
    </rPh>
    <rPh sb="18" eb="20">
      <t>ヨウヒ</t>
    </rPh>
    <phoneticPr fontId="1"/>
  </si>
  <si>
    <t>避難の要否</t>
    <rPh sb="0" eb="2">
      <t>ヒナン</t>
    </rPh>
    <rPh sb="3" eb="5">
      <t>ヨウヒ</t>
    </rPh>
    <phoneticPr fontId="1"/>
  </si>
  <si>
    <t>要</t>
    <rPh sb="0" eb="1">
      <t>ヨウ</t>
    </rPh>
    <phoneticPr fontId="1"/>
  </si>
  <si>
    <t>否</t>
    <rPh sb="0" eb="1">
      <t>イナ</t>
    </rPh>
    <phoneticPr fontId="1"/>
  </si>
  <si>
    <t>[入力不要]
人的or物的被害の有無
1：有
0：無</t>
    <rPh sb="1" eb="3">
      <t>ニュウリョク</t>
    </rPh>
    <rPh sb="3" eb="5">
      <t>フヨウ</t>
    </rPh>
    <rPh sb="7" eb="9">
      <t>ジンテキ</t>
    </rPh>
    <rPh sb="11" eb="13">
      <t>ブッテキ</t>
    </rPh>
    <rPh sb="13" eb="15">
      <t>ヒガイ</t>
    </rPh>
    <rPh sb="16" eb="18">
      <t>ウム</t>
    </rPh>
    <rPh sb="21" eb="22">
      <t>アリ</t>
    </rPh>
    <rPh sb="25" eb="26">
      <t>ナ</t>
    </rPh>
    <phoneticPr fontId="1"/>
  </si>
  <si>
    <t>行方
不明者</t>
    <rPh sb="0" eb="2">
      <t>ユクエ</t>
    </rPh>
    <rPh sb="3" eb="6">
      <t>フメイシャ</t>
    </rPh>
    <phoneticPr fontId="1"/>
  </si>
  <si>
    <t>[入力不要]
人的被害の有無
1：有
0：無</t>
    <rPh sb="1" eb="3">
      <t>ニュウリョク</t>
    </rPh>
    <rPh sb="3" eb="5">
      <t>フヨウ</t>
    </rPh>
    <rPh sb="7" eb="9">
      <t>ジンテキ</t>
    </rPh>
    <rPh sb="9" eb="11">
      <t>ヒガイ</t>
    </rPh>
    <rPh sb="12" eb="14">
      <t>ウム</t>
    </rPh>
    <rPh sb="17" eb="18">
      <t>アリ</t>
    </rPh>
    <rPh sb="21" eb="22">
      <t>ナ</t>
    </rPh>
    <phoneticPr fontId="1"/>
  </si>
  <si>
    <t>[入力不要]
物的被害の有無
1：有
0：無</t>
    <rPh sb="1" eb="3">
      <t>ニュウリョク</t>
    </rPh>
    <rPh sb="3" eb="5">
      <t>フヨウ</t>
    </rPh>
    <rPh sb="7" eb="9">
      <t>ブッテキ</t>
    </rPh>
    <rPh sb="9" eb="11">
      <t>ヒガイ</t>
    </rPh>
    <rPh sb="12" eb="14">
      <t>ウム</t>
    </rPh>
    <rPh sb="17" eb="18">
      <t>アリ</t>
    </rPh>
    <rPh sb="21" eb="22">
      <t>ナ</t>
    </rPh>
    <phoneticPr fontId="1"/>
  </si>
  <si>
    <t>列34</t>
    <phoneticPr fontId="1"/>
  </si>
  <si>
    <t>列41</t>
  </si>
  <si>
    <t>列42</t>
  </si>
  <si>
    <t>列43</t>
  </si>
  <si>
    <t>[入力不要]
人的被害
"無"
1：無</t>
    <rPh sb="1" eb="3">
      <t>ニュウリョク</t>
    </rPh>
    <rPh sb="3" eb="5">
      <t>フヨウ</t>
    </rPh>
    <rPh sb="7" eb="9">
      <t>ジンテキ</t>
    </rPh>
    <rPh sb="9" eb="11">
      <t>ヒガイ</t>
    </rPh>
    <rPh sb="13" eb="14">
      <t>ム</t>
    </rPh>
    <rPh sb="18" eb="19">
      <t>ナ</t>
    </rPh>
    <phoneticPr fontId="1"/>
  </si>
  <si>
    <t>01医療施設</t>
    <rPh sb="2" eb="4">
      <t>イリョウ</t>
    </rPh>
    <rPh sb="4" eb="6">
      <t>シセツ</t>
    </rPh>
    <phoneticPr fontId="1"/>
  </si>
  <si>
    <t>04児童・母子福祉施設</t>
    <rPh sb="2" eb="4">
      <t>ジドウ</t>
    </rPh>
    <rPh sb="5" eb="7">
      <t>ボシ</t>
    </rPh>
    <rPh sb="7" eb="9">
      <t>フクシ</t>
    </rPh>
    <rPh sb="9" eb="11">
      <t>シセツ</t>
    </rPh>
    <phoneticPr fontId="1"/>
  </si>
  <si>
    <t>02薬局</t>
    <rPh sb="2" eb="4">
      <t>ヤッキョク</t>
    </rPh>
    <phoneticPr fontId="1"/>
  </si>
  <si>
    <t>03保健衛生施設</t>
    <rPh sb="2" eb="4">
      <t>ホケン</t>
    </rPh>
    <rPh sb="4" eb="6">
      <t>エイセイ</t>
    </rPh>
    <rPh sb="6" eb="8">
      <t>シセツ</t>
    </rPh>
    <phoneticPr fontId="1"/>
  </si>
  <si>
    <t>07その他</t>
    <rPh sb="4" eb="5">
      <t>タ</t>
    </rPh>
    <phoneticPr fontId="1"/>
  </si>
  <si>
    <t>本庁
担当課室</t>
    <rPh sb="0" eb="2">
      <t>ホンチョウ</t>
    </rPh>
    <rPh sb="3" eb="5">
      <t>タントウ</t>
    </rPh>
    <rPh sb="5" eb="7">
      <t>カシツ</t>
    </rPh>
    <phoneticPr fontId="1"/>
  </si>
  <si>
    <t>地方機関
担当所属</t>
    <rPh sb="0" eb="2">
      <t>チホウ</t>
    </rPh>
    <rPh sb="2" eb="4">
      <t>キカン</t>
    </rPh>
    <rPh sb="5" eb="7">
      <t>タントウ</t>
    </rPh>
    <rPh sb="7" eb="9">
      <t>ショゾク</t>
    </rPh>
    <phoneticPr fontId="1"/>
  </si>
  <si>
    <t>06障害者福祉施設</t>
    <rPh sb="2" eb="5">
      <t>ショウガイシャ</t>
    </rPh>
    <rPh sb="5" eb="7">
      <t>フクシ</t>
    </rPh>
    <rPh sb="7" eb="9">
      <t>シセツ</t>
    </rPh>
    <phoneticPr fontId="1"/>
  </si>
  <si>
    <t>05高齢者福祉施設</t>
    <rPh sb="2" eb="5">
      <t>コウレイシャ</t>
    </rPh>
    <rPh sb="5" eb="7">
      <t>フクシ</t>
    </rPh>
    <rPh sb="7" eb="9">
      <t>シセツ</t>
    </rPh>
    <phoneticPr fontId="1"/>
  </si>
  <si>
    <t>01県立病院</t>
    <rPh sb="2" eb="4">
      <t>ケンリツ</t>
    </rPh>
    <rPh sb="4" eb="6">
      <t>ビョウイン</t>
    </rPh>
    <phoneticPr fontId="1"/>
  </si>
  <si>
    <t>02医療施設等</t>
    <rPh sb="2" eb="4">
      <t>イリョウ</t>
    </rPh>
    <rPh sb="4" eb="6">
      <t>シセツ</t>
    </rPh>
    <rPh sb="6" eb="7">
      <t>ナド</t>
    </rPh>
    <phoneticPr fontId="1"/>
  </si>
  <si>
    <t>03民間等社会福祉施設</t>
    <rPh sb="2" eb="4">
      <t>ミンカン</t>
    </rPh>
    <rPh sb="4" eb="5">
      <t>ナド</t>
    </rPh>
    <rPh sb="5" eb="7">
      <t>シャカイ</t>
    </rPh>
    <rPh sb="7" eb="9">
      <t>フクシ</t>
    </rPh>
    <rPh sb="9" eb="11">
      <t>シセツ</t>
    </rPh>
    <phoneticPr fontId="1"/>
  </si>
  <si>
    <t>04その他所管施設(県有施設等)</t>
    <rPh sb="4" eb="5">
      <t>タ</t>
    </rPh>
    <rPh sb="5" eb="7">
      <t>ショカン</t>
    </rPh>
    <rPh sb="7" eb="9">
      <t>シセツ</t>
    </rPh>
    <rPh sb="10" eb="12">
      <t>ケンユウ</t>
    </rPh>
    <rPh sb="12" eb="14">
      <t>シセツ</t>
    </rPh>
    <rPh sb="14" eb="15">
      <t>ナド</t>
    </rPh>
    <phoneticPr fontId="1"/>
  </si>
  <si>
    <t>列33</t>
  </si>
  <si>
    <t>[入力不要]
人的被害
計</t>
    <rPh sb="1" eb="3">
      <t>ニュウリョク</t>
    </rPh>
    <rPh sb="3" eb="5">
      <t>フヨウ</t>
    </rPh>
    <rPh sb="7" eb="9">
      <t>ジンテキ</t>
    </rPh>
    <rPh sb="9" eb="11">
      <t>ヒガイ</t>
    </rPh>
    <rPh sb="12" eb="13">
      <t>ケイ</t>
    </rPh>
    <phoneticPr fontId="1"/>
  </si>
  <si>
    <t>被害詳細</t>
    <rPh sb="0" eb="2">
      <t>ヒガイ</t>
    </rPh>
    <rPh sb="2" eb="4">
      <t>ショウサイ</t>
    </rPh>
    <phoneticPr fontId="1"/>
  </si>
  <si>
    <t>[自由記述]
左記への
対応状況等</t>
    <rPh sb="7" eb="9">
      <t>サキ</t>
    </rPh>
    <rPh sb="12" eb="14">
      <t>タイオウ</t>
    </rPh>
    <rPh sb="14" eb="16">
      <t>ジョウキョウ</t>
    </rPh>
    <rPh sb="16" eb="17">
      <t>トウ</t>
    </rPh>
    <phoneticPr fontId="1"/>
  </si>
  <si>
    <t>[整数のみ]
被害額(千円)</t>
    <rPh sb="1" eb="3">
      <t>セイスウ</t>
    </rPh>
    <rPh sb="7" eb="10">
      <t>ヒガイガク</t>
    </rPh>
    <rPh sb="11" eb="13">
      <t>センエン</t>
    </rPh>
    <phoneticPr fontId="1"/>
  </si>
  <si>
    <t>職員(勤務中)</t>
    <rPh sb="0" eb="2">
      <t>ショクイン</t>
    </rPh>
    <rPh sb="3" eb="6">
      <t>キンムチュウ</t>
    </rPh>
    <phoneticPr fontId="1"/>
  </si>
  <si>
    <t>00地方公所・県有施設</t>
    <rPh sb="2" eb="4">
      <t>チホウ</t>
    </rPh>
    <rPh sb="4" eb="6">
      <t>コウショ</t>
    </rPh>
    <rPh sb="7" eb="9">
      <t>ケンユウ</t>
    </rPh>
    <rPh sb="9" eb="11">
      <t>シセツ</t>
    </rPh>
    <phoneticPr fontId="1"/>
  </si>
  <si>
    <t>列45</t>
    <rPh sb="0" eb="1">
      <t>レツ</t>
    </rPh>
    <phoneticPr fontId="1"/>
  </si>
  <si>
    <t>列46</t>
    <phoneticPr fontId="1"/>
  </si>
  <si>
    <t>列47</t>
    <phoneticPr fontId="1"/>
  </si>
  <si>
    <t>列48</t>
    <phoneticPr fontId="1"/>
  </si>
  <si>
    <t>列49</t>
    <phoneticPr fontId="1"/>
  </si>
  <si>
    <t>列50</t>
    <phoneticPr fontId="1"/>
  </si>
  <si>
    <t>列51</t>
    <phoneticPr fontId="1"/>
  </si>
  <si>
    <t>列52</t>
    <phoneticPr fontId="1"/>
  </si>
  <si>
    <t>列44</t>
    <phoneticPr fontId="1"/>
  </si>
  <si>
    <t>[激甚集計用]
児童福祉法
６号</t>
    <rPh sb="1" eb="3">
      <t>ゲキジン</t>
    </rPh>
    <rPh sb="3" eb="5">
      <t>シュウケイ</t>
    </rPh>
    <rPh sb="5" eb="6">
      <t>ヨウ</t>
    </rPh>
    <rPh sb="8" eb="10">
      <t>ジドウ</t>
    </rPh>
    <rPh sb="10" eb="13">
      <t>フクシホウ</t>
    </rPh>
    <rPh sb="15" eb="16">
      <t>ゴウ</t>
    </rPh>
    <phoneticPr fontId="1"/>
  </si>
  <si>
    <t>[激甚集計用]
認定こども園
改正法
６の２号</t>
    <rPh sb="8" eb="10">
      <t>ニンテイ</t>
    </rPh>
    <rPh sb="13" eb="14">
      <t>エン</t>
    </rPh>
    <rPh sb="15" eb="18">
      <t>カイセイホウ</t>
    </rPh>
    <rPh sb="22" eb="23">
      <t>ゴウ</t>
    </rPh>
    <phoneticPr fontId="1"/>
  </si>
  <si>
    <t>[激甚集計用]
老人福祉法
６の３号</t>
    <rPh sb="8" eb="10">
      <t>ロウジン</t>
    </rPh>
    <rPh sb="10" eb="13">
      <t>フクシホウ</t>
    </rPh>
    <rPh sb="17" eb="18">
      <t>ゴウ</t>
    </rPh>
    <phoneticPr fontId="1"/>
  </si>
  <si>
    <t>[激甚集計用]
身体障害者福祉法
７号</t>
    <rPh sb="8" eb="10">
      <t>シンタイ</t>
    </rPh>
    <rPh sb="10" eb="13">
      <t>ショウガイシャ</t>
    </rPh>
    <rPh sb="13" eb="15">
      <t>フクシ</t>
    </rPh>
    <rPh sb="15" eb="16">
      <t>ホウ</t>
    </rPh>
    <rPh sb="18" eb="19">
      <t>ゴウ</t>
    </rPh>
    <phoneticPr fontId="1"/>
  </si>
  <si>
    <t>[激甚集計用]
障害者総合支援法
８号</t>
    <rPh sb="8" eb="11">
      <t>ショウガイシャ</t>
    </rPh>
    <rPh sb="11" eb="13">
      <t>ソウゴウ</t>
    </rPh>
    <rPh sb="13" eb="15">
      <t>シエン</t>
    </rPh>
    <rPh sb="15" eb="16">
      <t>ホウ</t>
    </rPh>
    <rPh sb="18" eb="19">
      <t>ゴウ</t>
    </rPh>
    <phoneticPr fontId="1"/>
  </si>
  <si>
    <t>[激甚集計用]
６～８号
いずれか該当</t>
    <rPh sb="11" eb="12">
      <t>ゴウ</t>
    </rPh>
    <rPh sb="17" eb="19">
      <t>ガイトウ</t>
    </rPh>
    <phoneticPr fontId="1"/>
  </si>
  <si>
    <t>[激甚集計用]
県分</t>
    <rPh sb="8" eb="9">
      <t>ケン</t>
    </rPh>
    <rPh sb="9" eb="10">
      <t>ブン</t>
    </rPh>
    <phoneticPr fontId="1"/>
  </si>
  <si>
    <t>[激甚集計用]
市町村分</t>
    <rPh sb="8" eb="11">
      <t>シチョウソン</t>
    </rPh>
    <rPh sb="11" eb="12">
      <t>ブン</t>
    </rPh>
    <phoneticPr fontId="1"/>
  </si>
  <si>
    <t>：優先入力項目</t>
    <rPh sb="1" eb="3">
      <t>ユウセン</t>
    </rPh>
    <rPh sb="3" eb="5">
      <t>ニュウリョク</t>
    </rPh>
    <rPh sb="5" eb="7">
      <t>コウモク</t>
    </rPh>
    <phoneticPr fontId="1"/>
  </si>
  <si>
    <t>■施設区分</t>
    <rPh sb="1" eb="3">
      <t>シセツ</t>
    </rPh>
    <rPh sb="3" eb="5">
      <t>クブン</t>
    </rPh>
    <phoneticPr fontId="1"/>
  </si>
  <si>
    <t>■記載上の留意事項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</si>
  <si>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○「施設区分-1」と「施設区分-2」の対応関係</t>
    <rPh sb="2" eb="4">
      <t>シセツ</t>
    </rPh>
    <rPh sb="4" eb="6">
      <t>クブン</t>
    </rPh>
    <rPh sb="11" eb="13">
      <t>シセツ</t>
    </rPh>
    <rPh sb="13" eb="15">
      <t>クブン</t>
    </rPh>
    <rPh sb="19" eb="21">
      <t>タイオウ</t>
    </rPh>
    <rPh sb="21" eb="23">
      <t>カンケイ</t>
    </rPh>
    <phoneticPr fontId="1"/>
  </si>
  <si>
    <t>施設区分-1</t>
    <rPh sb="0" eb="2">
      <t>シセツ</t>
    </rPh>
    <rPh sb="2" eb="4">
      <t>クブン</t>
    </rPh>
    <phoneticPr fontId="1"/>
  </si>
  <si>
    <t>施設区分-2</t>
    <rPh sb="0" eb="2">
      <t>シセツ</t>
    </rPh>
    <rPh sb="2" eb="4">
      <t>クブン</t>
    </rPh>
    <phoneticPr fontId="1"/>
  </si>
  <si>
    <t>※児童・母子、高齢者、障害者施設のうち、市町村立の施設についても「03民間等社会福祉施設」に含めてください。</t>
    <rPh sb="1" eb="3">
      <t>ジドウ</t>
    </rPh>
    <rPh sb="4" eb="6">
      <t>ボシ</t>
    </rPh>
    <rPh sb="7" eb="9">
      <t>コウレイ</t>
    </rPh>
    <rPh sb="9" eb="10">
      <t>シャ</t>
    </rPh>
    <rPh sb="11" eb="13">
      <t>ショウガイ</t>
    </rPh>
    <rPh sb="13" eb="14">
      <t>シャ</t>
    </rPh>
    <rPh sb="14" eb="16">
      <t>シセツ</t>
    </rPh>
    <rPh sb="20" eb="23">
      <t>シチョウソン</t>
    </rPh>
    <rPh sb="23" eb="24">
      <t>リツ</t>
    </rPh>
    <rPh sb="25" eb="27">
      <t>シセツ</t>
    </rPh>
    <rPh sb="35" eb="38">
      <t>ミンカンナド</t>
    </rPh>
    <rPh sb="38" eb="40">
      <t>シャカイ</t>
    </rPh>
    <rPh sb="40" eb="42">
      <t>フクシ</t>
    </rPh>
    <rPh sb="42" eb="44">
      <t>シセツ</t>
    </rPh>
    <rPh sb="46" eb="47">
      <t>フク</t>
    </rPh>
    <phoneticPr fontId="1"/>
  </si>
  <si>
    <t>施設区分-1</t>
  </si>
  <si>
    <t>施設区分-2</t>
  </si>
  <si>
    <t>施設種別</t>
    <rPh sb="0" eb="2">
      <t>シセツ</t>
    </rPh>
    <rPh sb="2" eb="4">
      <t>シュベツ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</si>
  <si>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</si>
  <si>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</si>
  <si>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人</t>
    <rPh sb="0" eb="1">
      <t>ニン</t>
    </rPh>
    <phoneticPr fontId="1"/>
  </si>
  <si>
    <t>利用者の他施設への避難要否</t>
    <rPh sb="0" eb="3">
      <t>リヨウシャ</t>
    </rPh>
    <rPh sb="4" eb="5">
      <t>ホカ</t>
    </rPh>
    <rPh sb="5" eb="7">
      <t>シセツ</t>
    </rPh>
    <rPh sb="9" eb="11">
      <t>ヒナン</t>
    </rPh>
    <rPh sb="11" eb="13">
      <t>ヨウヒ</t>
    </rPh>
    <phoneticPr fontId="1"/>
  </si>
  <si>
    <t>特記事項</t>
    <rPh sb="0" eb="2">
      <t>トッキ</t>
    </rPh>
    <rPh sb="2" eb="4">
      <t>ジコウ</t>
    </rPh>
    <phoneticPr fontId="1"/>
  </si>
  <si>
    <t>避難状況、必要な支援等</t>
    <rPh sb="0" eb="2">
      <t>ヒナン</t>
    </rPh>
    <rPh sb="2" eb="4">
      <t>ジョウキョウ</t>
    </rPh>
    <rPh sb="5" eb="7">
      <t>ヒツヨウ</t>
    </rPh>
    <rPh sb="8" eb="10">
      <t>シエン</t>
    </rPh>
    <rPh sb="10" eb="11">
      <t>ナド</t>
    </rPh>
    <phoneticPr fontId="1"/>
  </si>
  <si>
    <t>名称：</t>
    <rPh sb="0" eb="2">
      <t>メイショウ</t>
    </rPh>
    <phoneticPr fontId="1"/>
  </si>
  <si>
    <t>施設連絡先　
電話番号</t>
    <rPh sb="0" eb="2">
      <t>シセツ</t>
    </rPh>
    <rPh sb="2" eb="4">
      <t>レンラク</t>
    </rPh>
    <rPh sb="4" eb="5">
      <t>サキ</t>
    </rPh>
    <rPh sb="7" eb="9">
      <t>デンワ</t>
    </rPh>
    <rPh sb="9" eb="11">
      <t>バンゴウ</t>
    </rPh>
    <phoneticPr fontId="1"/>
  </si>
  <si>
    <t>電話番号：</t>
    <rPh sb="0" eb="2">
      <t>デンワ</t>
    </rPh>
    <rPh sb="2" eb="4">
      <t>バンゴウ</t>
    </rPh>
    <phoneticPr fontId="1"/>
  </si>
  <si>
    <t>記述</t>
    <rPh sb="0" eb="2">
      <t>キジュツ</t>
    </rPh>
    <phoneticPr fontId="1"/>
  </si>
  <si>
    <t>施設
事業所名</t>
    <rPh sb="0" eb="2">
      <t>シセツ</t>
    </rPh>
    <rPh sb="3" eb="6">
      <t>ジギョウショ</t>
    </rPh>
    <rPh sb="6" eb="7">
      <t>メイ</t>
    </rPh>
    <phoneticPr fontId="1"/>
  </si>
  <si>
    <t>担当者名</t>
    <rPh sb="0" eb="3">
      <t>タントウシャ</t>
    </rPh>
    <rPh sb="3" eb="4">
      <t>メイ</t>
    </rPh>
    <phoneticPr fontId="1"/>
  </si>
  <si>
    <t>特別養護老人ホーム、老人保健施設、介護医療院</t>
    <rPh sb="0" eb="2">
      <t>トクベツ</t>
    </rPh>
    <rPh sb="2" eb="4">
      <t>ヨウゴ</t>
    </rPh>
    <rPh sb="4" eb="6">
      <t>ロウジン</t>
    </rPh>
    <phoneticPr fontId="1"/>
  </si>
  <si>
    <t>不要</t>
    <rPh sb="0" eb="2">
      <t>フヨウ</t>
    </rPh>
    <phoneticPr fontId="1"/>
  </si>
  <si>
    <t>要避難者数（記述）</t>
    <rPh sb="0" eb="1">
      <t>ヨウ</t>
    </rPh>
    <rPh sb="1" eb="3">
      <t>ヒナン</t>
    </rPh>
    <rPh sb="3" eb="4">
      <t>シャ</t>
    </rPh>
    <rPh sb="4" eb="5">
      <t>スウ</t>
    </rPh>
    <rPh sb="6" eb="8">
      <t>キジュツ</t>
    </rPh>
    <phoneticPr fontId="1"/>
  </si>
  <si>
    <t>人</t>
    <rPh sb="0" eb="1">
      <t>ニン</t>
    </rPh>
    <phoneticPr fontId="1"/>
  </si>
  <si>
    <t>床上浸水</t>
    <rPh sb="0" eb="2">
      <t>ユカウエ</t>
    </rPh>
    <rPh sb="2" eb="4">
      <t>シンスイ</t>
    </rPh>
    <phoneticPr fontId="1"/>
  </si>
  <si>
    <t>床下浸水</t>
    <rPh sb="0" eb="2">
      <t>ユカシタ</t>
    </rPh>
    <rPh sb="2" eb="4">
      <t>シンスイ</t>
    </rPh>
    <phoneticPr fontId="1"/>
  </si>
  <si>
    <t>停電</t>
    <rPh sb="0" eb="2">
      <t>テイデン</t>
    </rPh>
    <phoneticPr fontId="1"/>
  </si>
  <si>
    <t>その他</t>
    <rPh sb="2" eb="3">
      <t>ホカ</t>
    </rPh>
    <phoneticPr fontId="1"/>
  </si>
  <si>
    <t>記述</t>
    <rPh sb="0" eb="2">
      <t>キジュツ</t>
    </rPh>
    <phoneticPr fontId="1"/>
  </si>
  <si>
    <t>有</t>
    <rPh sb="0" eb="1">
      <t>アリ</t>
    </rPh>
    <phoneticPr fontId="1"/>
  </si>
  <si>
    <t>別紙　　　高齢者施設等被害状況連絡票</t>
    <rPh sb="0" eb="2">
      <t>ベッシ</t>
    </rPh>
    <rPh sb="5" eb="8">
      <t>コウレイシャ</t>
    </rPh>
    <rPh sb="8" eb="10">
      <t>シセツ</t>
    </rPh>
    <rPh sb="10" eb="11">
      <t>ナド</t>
    </rPh>
    <rPh sb="11" eb="13">
      <t>ヒガイ</t>
    </rPh>
    <rPh sb="13" eb="15">
      <t>ジョウキョウ</t>
    </rPh>
    <rPh sb="15" eb="17">
      <t>レンラク</t>
    </rPh>
    <rPh sb="17" eb="18">
      <t>ヒョウ</t>
    </rPh>
    <phoneticPr fontId="1"/>
  </si>
  <si>
    <t>有</t>
    <rPh sb="0" eb="1">
      <t>アリ</t>
    </rPh>
    <phoneticPr fontId="1"/>
  </si>
  <si>
    <t>通所介護</t>
    <rPh sb="2" eb="4">
      <t>カイゴ</t>
    </rPh>
    <phoneticPr fontId="1"/>
  </si>
  <si>
    <t>訪問介護</t>
    <rPh sb="0" eb="2">
      <t>ホウモン</t>
    </rPh>
    <rPh sb="2" eb="4">
      <t>カイゴ</t>
    </rPh>
    <phoneticPr fontId="1"/>
  </si>
  <si>
    <t>その他</t>
    <rPh sb="2" eb="3">
      <t>ホカ</t>
    </rPh>
    <phoneticPr fontId="1"/>
  </si>
  <si>
    <t>ライフラインの状況</t>
    <rPh sb="7" eb="9">
      <t>ジョウキョウ</t>
    </rPh>
    <phoneticPr fontId="1"/>
  </si>
  <si>
    <t>電気</t>
    <rPh sb="0" eb="2">
      <t>デンキ</t>
    </rPh>
    <phoneticPr fontId="1"/>
  </si>
  <si>
    <t>ガス</t>
    <phoneticPr fontId="1"/>
  </si>
  <si>
    <t>水道</t>
    <rPh sb="0" eb="2">
      <t>スイドウ</t>
    </rPh>
    <phoneticPr fontId="1"/>
  </si>
  <si>
    <t>使用可能</t>
    <rPh sb="0" eb="2">
      <t>シヨウ</t>
    </rPh>
    <rPh sb="2" eb="4">
      <t>カノウ</t>
    </rPh>
    <phoneticPr fontId="1"/>
  </si>
  <si>
    <t>使用不可</t>
    <rPh sb="0" eb="2">
      <t>シヨウ</t>
    </rPh>
    <rPh sb="2" eb="4">
      <t>フカ</t>
    </rPh>
    <phoneticPr fontId="1"/>
  </si>
  <si>
    <t>（復旧見込：　　　　　月　　　　　　日）</t>
    <rPh sb="1" eb="3">
      <t>フッキュウ</t>
    </rPh>
    <rPh sb="3" eb="5">
      <t>ミコミ</t>
    </rPh>
    <rPh sb="11" eb="12">
      <t>ガツ</t>
    </rPh>
    <rPh sb="18" eb="19">
      <t>ニチ</t>
    </rPh>
    <phoneticPr fontId="1"/>
  </si>
  <si>
    <t>飲料水</t>
    <rPh sb="0" eb="2">
      <t>インリョウ</t>
    </rPh>
    <rPh sb="2" eb="3">
      <t>スイ</t>
    </rPh>
    <phoneticPr fontId="1"/>
  </si>
  <si>
    <t>食料</t>
    <rPh sb="0" eb="2">
      <t>ショクリョウ</t>
    </rPh>
    <phoneticPr fontId="1"/>
  </si>
  <si>
    <t>寝具等</t>
    <rPh sb="0" eb="2">
      <t>シング</t>
    </rPh>
    <rPh sb="2" eb="3">
      <t>トウ</t>
    </rPh>
    <phoneticPr fontId="1"/>
  </si>
  <si>
    <t>医薬品</t>
    <rPh sb="0" eb="3">
      <t>イヤクヒン</t>
    </rPh>
    <phoneticPr fontId="1"/>
  </si>
  <si>
    <t>充足</t>
    <rPh sb="0" eb="2">
      <t>ジュウソク</t>
    </rPh>
    <phoneticPr fontId="1"/>
  </si>
  <si>
    <t>不足</t>
    <rPh sb="0" eb="2">
      <t>フソク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</si>
  <si>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</si>
  <si>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（不足状況：　　　　　　　　　　　　　　　　　　　　　　）</t>
    <rPh sb="1" eb="3">
      <t>フソク</t>
    </rPh>
    <rPh sb="3" eb="5">
      <t>ジョウキョウ</t>
    </rPh>
    <phoneticPr fontId="1"/>
  </si>
  <si>
    <t>小規模多機能型居宅介護、看護小規模多機能、認知症対応型共同生活介護</t>
    <phoneticPr fontId="1"/>
  </si>
  <si>
    <t>居宅介護支援・介護予防支援</t>
    <rPh sb="0" eb="6">
      <t>キョタクカイゴシエン</t>
    </rPh>
    <rPh sb="7" eb="9">
      <t>カイゴ</t>
    </rPh>
    <rPh sb="9" eb="11">
      <t>ヨボウ</t>
    </rPh>
    <rPh sb="11" eb="13">
      <t>シエン</t>
    </rPh>
    <phoneticPr fontId="1"/>
  </si>
  <si>
    <t>物資の状況
（施設系サービスのみ）</t>
    <rPh sb="0" eb="2">
      <t>ブッシ</t>
    </rPh>
    <rPh sb="3" eb="5">
      <t>ジョウキョウ</t>
    </rPh>
    <rPh sb="7" eb="9">
      <t>シセツ</t>
    </rPh>
    <rPh sb="9" eb="10">
      <t>ケイ</t>
    </rPh>
    <phoneticPr fontId="1"/>
  </si>
  <si>
    <t>軽費老人ホーム、有料老人ホーム、サービス付高齢者向け住宅</t>
    <phoneticPr fontId="1"/>
  </si>
  <si>
    <t>事業所　➡　岩沼市</t>
    <rPh sb="0" eb="2">
      <t>ジギョウ</t>
    </rPh>
    <rPh sb="2" eb="3">
      <t>ショ</t>
    </rPh>
    <rPh sb="6" eb="9">
      <t>イワヌマシ</t>
    </rPh>
    <phoneticPr fontId="1"/>
  </si>
  <si>
    <t>介護サービス提供への影響</t>
    <rPh sb="0" eb="2">
      <t>カイゴ</t>
    </rPh>
    <rPh sb="6" eb="8">
      <t>テイキョウ</t>
    </rPh>
    <rPh sb="10" eb="12">
      <t>エイキョウ</t>
    </rPh>
    <phoneticPr fontId="1"/>
  </si>
  <si>
    <t>応急対応の内容、復旧見込等</t>
    <rPh sb="0" eb="2">
      <t>オウキュウ</t>
    </rPh>
    <rPh sb="2" eb="4">
      <t>タイオウ</t>
    </rPh>
    <rPh sb="5" eb="7">
      <t>ナイヨウ</t>
    </rPh>
    <rPh sb="8" eb="10">
      <t>フッキュウ</t>
    </rPh>
    <rPh sb="10" eb="12">
      <t>ミコミ</t>
    </rPh>
    <rPh sb="12" eb="13">
      <t>トウ</t>
    </rPh>
    <phoneticPr fontId="1"/>
  </si>
  <si>
    <t>　　不足している物資　　（　　    　      　　　　　　　　　　　　　　　　　　　　　　　　　　　　　　　　　　　　　　　）</t>
    <rPh sb="2" eb="4">
      <t>フソク</t>
    </rPh>
    <rPh sb="8" eb="10">
      <t>ブッシ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</si>
</sst>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件&quot;"/>
    <numFmt numFmtId="177" formatCode="#,##0&quot;千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color rgb="FF0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38" fontId="3" fillId="0" borderId="3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2" borderId="3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4" borderId="11" xfId="0" applyNumberFormat="1" applyFont="1" applyFill="1" applyBorder="1" applyAlignment="1">
      <alignment horizontal="center" vertical="center" wrapText="1" shrinkToFit="1"/>
    </xf>
    <xf numFmtId="0" fontId="3" fillId="5" borderId="4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/>
    <xf numFmtId="0" fontId="3" fillId="6" borderId="3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Alignment="1"/>
    <xf numFmtId="0" fontId="7" fillId="7" borderId="10" xfId="0" applyNumberFormat="1" applyFont="1" applyFill="1" applyBorder="1" applyAlignment="1">
      <alignment horizontal="centerContinuous" vertical="center" shrinkToFit="1"/>
    </xf>
    <xf numFmtId="0" fontId="6" fillId="7" borderId="12" xfId="0" applyNumberFormat="1" applyFont="1" applyFill="1" applyBorder="1" applyAlignment="1">
      <alignment horizontal="centerContinuous" vertical="center" shrinkToFit="1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0" applyNumberFormat="1" applyFont="1" applyFill="1" applyBorder="1" applyAlignment="1">
      <alignment horizontal="right" vertical="center" wrapText="1"/>
    </xf>
    <xf numFmtId="176" fontId="5" fillId="8" borderId="3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right" vertical="center" shrinkToFit="1"/>
    </xf>
    <xf numFmtId="0" fontId="5" fillId="8" borderId="3" xfId="0" applyFont="1" applyFill="1" applyBorder="1" applyAlignment="1">
      <alignment horizontal="center" vertical="center" shrinkToFit="1"/>
    </xf>
    <xf numFmtId="0" fontId="5" fillId="8" borderId="3" xfId="0" applyFont="1" applyFill="1" applyBorder="1" applyAlignment="1">
      <alignment horizontal="right" vertical="center" wrapText="1"/>
    </xf>
    <xf numFmtId="177" fontId="5" fillId="8" borderId="3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right" vertical="center"/>
    </xf>
    <xf numFmtId="0" fontId="0" fillId="8" borderId="3" xfId="0" applyFont="1" applyFill="1" applyBorder="1" applyAlignment="1">
      <alignment vertical="center"/>
    </xf>
    <xf numFmtId="0" fontId="0" fillId="8" borderId="8" xfId="0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4" fillId="0" borderId="0" xfId="0" applyFont="1" applyFill="1"/>
    <xf numFmtId="0" fontId="4" fillId="0" borderId="0" xfId="0" applyNumberFormat="1" applyFont="1" applyFill="1" applyAlignment="1"/>
    <xf numFmtId="0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vertical="center" wrapText="1"/>
    </xf>
    <xf numFmtId="38" fontId="3" fillId="0" borderId="3" xfId="1" applyFont="1" applyFill="1" applyBorder="1" applyAlignment="1">
      <alignment horizontal="left" vertical="center" wrapText="1" shrinkToFit="1"/>
    </xf>
    <xf numFmtId="38" fontId="3" fillId="0" borderId="3" xfId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38" fontId="3" fillId="0" borderId="3" xfId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 shrinkToFit="1"/>
    </xf>
    <xf numFmtId="38" fontId="3" fillId="0" borderId="3" xfId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9" borderId="3" xfId="0" applyFont="1" applyFill="1" applyBorder="1" applyAlignment="1">
      <alignment horizontal="center" vertical="top" wrapText="1" shrinkToFit="1"/>
    </xf>
    <xf numFmtId="0" fontId="4" fillId="0" borderId="7" xfId="0" applyFont="1" applyBorder="1" applyAlignme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3" xfId="0" applyFont="1" applyBorder="1"/>
    <xf numFmtId="0" fontId="9" fillId="0" borderId="0" xfId="0" applyFont="1" applyBorder="1" applyAlignment="1">
      <alignment vertical="center"/>
    </xf>
    <xf numFmtId="0" fontId="12" fillId="0" borderId="1" xfId="0" applyFont="1" applyBorder="1" applyAlignment="1">
      <alignment vertical="top"/>
    </xf>
    <xf numFmtId="0" fontId="15" fillId="0" borderId="0" xfId="0" applyFont="1" applyAlignment="1">
      <alignment vertical="top"/>
    </xf>
    <xf numFmtId="0" fontId="9" fillId="0" borderId="14" xfId="0" applyFont="1" applyBorder="1"/>
    <xf numFmtId="0" fontId="9" fillId="0" borderId="14" xfId="0" applyFont="1" applyBorder="1" applyAlignment="1">
      <alignment vertical="center"/>
    </xf>
    <xf numFmtId="0" fontId="9" fillId="0" borderId="15" xfId="0" applyFont="1" applyBorder="1"/>
    <xf numFmtId="0" fontId="9" fillId="0" borderId="0" xfId="0" applyFont="1" applyBorder="1"/>
    <xf numFmtId="0" fontId="9" fillId="0" borderId="7" xfId="0" applyFont="1" applyBorder="1"/>
    <xf numFmtId="0" fontId="9" fillId="0" borderId="12" xfId="0" applyFont="1" applyBorder="1"/>
    <xf numFmtId="0" fontId="9" fillId="0" borderId="11" xfId="0" applyFont="1" applyBorder="1"/>
    <xf numFmtId="0" fontId="10" fillId="0" borderId="14" xfId="0" applyFont="1" applyBorder="1" applyAlignment="1"/>
    <xf numFmtId="0" fontId="9" fillId="0" borderId="0" xfId="0" applyFont="1" applyBorder="1" applyAlignment="1">
      <alignment vertical="center" textRotation="255"/>
    </xf>
    <xf numFmtId="0" fontId="9" fillId="0" borderId="12" xfId="0" applyFont="1" applyBorder="1" applyAlignment="1">
      <alignment vertical="center"/>
    </xf>
    <xf numFmtId="0" fontId="10" fillId="0" borderId="14" xfId="0" applyFont="1" applyBorder="1"/>
    <xf numFmtId="0" fontId="10" fillId="0" borderId="14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textRotation="255"/>
    </xf>
    <xf numFmtId="0" fontId="10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18" xfId="0" applyFont="1" applyBorder="1"/>
    <xf numFmtId="0" fontId="9" fillId="0" borderId="6" xfId="0" applyFont="1" applyBorder="1" applyAlignment="1">
      <alignment horizontal="left" vertical="top"/>
    </xf>
    <xf numFmtId="0" fontId="14" fillId="0" borderId="18" xfId="0" applyFont="1" applyBorder="1"/>
    <xf numFmtId="0" fontId="14" fillId="0" borderId="17" xfId="0" applyFont="1" applyBorder="1"/>
    <xf numFmtId="0" fontId="14" fillId="0" borderId="16" xfId="0" applyFont="1" applyBorder="1"/>
    <xf numFmtId="0" fontId="14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right"/>
    </xf>
    <xf numFmtId="0" fontId="14" fillId="0" borderId="18" xfId="0" applyFont="1" applyBorder="1" applyAlignment="1">
      <alignment vertical="top" wrapText="1"/>
    </xf>
    <xf numFmtId="0" fontId="9" fillId="0" borderId="3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9" fillId="0" borderId="14" xfId="0" applyFont="1" applyBorder="1" applyAlignment="1">
      <alignment horizontal="left" vertical="top"/>
    </xf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0" xfId="0" applyFont="1" applyBorder="1" applyAlignment="1">
      <alignment horizontal="left" vertical="top"/>
    </xf>
    <xf numFmtId="0" fontId="9" fillId="0" borderId="7" xfId="0" applyFont="1" applyBorder="1" applyAlignment="1"/>
    <xf numFmtId="0" fontId="9" fillId="0" borderId="19" xfId="0" applyFont="1" applyBorder="1" applyAlignment="1">
      <alignment horizontal="left" vertical="top"/>
    </xf>
    <xf numFmtId="0" fontId="9" fillId="0" borderId="12" xfId="0" applyFont="1" applyBorder="1" applyAlignment="1"/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0" fillId="0" borderId="20" xfId="0" applyFont="1" applyBorder="1"/>
    <xf numFmtId="0" fontId="9" fillId="0" borderId="7" xfId="0" applyFont="1" applyBorder="1" applyAlignment="1">
      <alignment vertical="center" wrapText="1"/>
    </xf>
    <xf numFmtId="0" fontId="9" fillId="0" borderId="5" xfId="0" applyFont="1" applyBorder="1"/>
    <xf numFmtId="0" fontId="9" fillId="0" borderId="21" xfId="0" applyFont="1" applyBorder="1" applyAlignment="1">
      <alignment vertical="center"/>
    </xf>
    <xf numFmtId="0" fontId="14" fillId="0" borderId="16" xfId="0" applyFont="1" applyBorder="1" applyAlignment="1">
      <alignment vertical="top" wrapText="1"/>
    </xf>
    <xf numFmtId="0" fontId="14" fillId="0" borderId="17" xfId="0" applyFont="1" applyBorder="1" applyAlignment="1">
      <alignment vertical="top"/>
    </xf>
    <xf numFmtId="0" fontId="9" fillId="0" borderId="6" xfId="0" applyFont="1" applyBorder="1" applyAlignment="1"/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10" xfId="0" applyFont="1" applyBorder="1" applyAlignment="1"/>
    <xf numFmtId="0" fontId="9" fillId="0" borderId="12" xfId="0" applyFont="1" applyBorder="1" applyAlignment="1"/>
    <xf numFmtId="0" fontId="9" fillId="0" borderId="11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7" xfId="0" applyFont="1" applyBorder="1" applyAlignment="1"/>
    <xf numFmtId="0" fontId="9" fillId="0" borderId="5" xfId="0" applyFont="1" applyBorder="1" applyAlignment="1">
      <alignment horizontal="left" vertical="top"/>
    </xf>
    <xf numFmtId="0" fontId="9" fillId="0" borderId="0" xfId="0" applyFont="1" applyAlignment="1"/>
    <xf numFmtId="0" fontId="9" fillId="0" borderId="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2" fillId="0" borderId="13" xfId="0" applyFont="1" applyBorder="1" applyAlignment="1">
      <alignment vertical="top"/>
    </xf>
    <xf numFmtId="0" fontId="9" fillId="0" borderId="13" xfId="0" applyFont="1" applyBorder="1" applyAlignment="1"/>
    <xf numFmtId="0" fontId="9" fillId="0" borderId="2" xfId="0" applyFont="1" applyBorder="1" applyAlignment="1"/>
    <xf numFmtId="0" fontId="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9" fillId="0" borderId="1" xfId="0" applyFont="1" applyBorder="1" applyAlignment="1"/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3" fillId="6" borderId="1" xfId="0" applyFont="1" applyFill="1" applyBorder="1" applyAlignment="1">
      <alignment horizontal="center" vertical="center" shrinkToFit="1"/>
    </xf>
    <xf numFmtId="0" fontId="3" fillId="6" borderId="13" xfId="0" applyFont="1" applyFill="1" applyBorder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 shrinkToFit="1"/>
    </xf>
    <xf numFmtId="0" fontId="3" fillId="9" borderId="3" xfId="0" applyFont="1" applyFill="1" applyBorder="1" applyAlignment="1">
      <alignment horizontal="center" vertical="center" shrinkToFi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textRotation="255" wrapText="1"/>
    </xf>
    <xf numFmtId="0" fontId="3" fillId="6" borderId="4" xfId="0" applyFont="1" applyFill="1" applyBorder="1" applyAlignment="1">
      <alignment horizontal="center" vertical="center" textRotation="255" wrapText="1"/>
    </xf>
    <xf numFmtId="0" fontId="3" fillId="6" borderId="6" xfId="0" applyFont="1" applyFill="1" applyBorder="1" applyAlignment="1">
      <alignment horizontal="center" vertical="center" textRotation="255" wrapText="1"/>
    </xf>
    <xf numFmtId="0" fontId="3" fillId="6" borderId="10" xfId="0" applyFont="1" applyFill="1" applyBorder="1" applyAlignment="1">
      <alignment horizontal="center" vertical="center" textRotation="255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9" borderId="8" xfId="0" applyFont="1" applyFill="1" applyBorder="1" applyAlignment="1">
      <alignment horizontal="center" vertical="center" wrapText="1" shrinkToFit="1"/>
    </xf>
    <xf numFmtId="0" fontId="3" fillId="9" borderId="9" xfId="0" applyFont="1" applyFill="1" applyBorder="1" applyAlignment="1">
      <alignment horizontal="center" vertical="center" wrapText="1" shrinkToFit="1"/>
    </xf>
    <xf numFmtId="0" fontId="3" fillId="9" borderId="4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shrinkToFit="1"/>
    </xf>
    <xf numFmtId="0" fontId="3" fillId="9" borderId="9" xfId="0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#,##0&quot;千円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&quot;件&quot;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rgb="FFCCFF9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border outline="0">
        <right style="thin">
          <color indexed="64"/>
        </right>
      </border>
    </dxf>
    <dxf>
      <border>
        <top style="thin">
          <color indexed="64"/>
        </top>
      </border>
    </dxf>
    <dxf>
      <font>
        <outline val="0"/>
        <shadow val="0"/>
        <u val="none"/>
        <vertAlign val="baseline"/>
        <color auto="1"/>
        <name val="ＭＳ Ｐゴシック"/>
        <scheme val="none"/>
      </font>
      <numFmt numFmtId="0" formatCode="General"/>
      <fill>
        <patternFill patternType="solid">
          <fgColor indexed="64"/>
          <bgColor rgb="FFCCFF9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alignment textRotation="0" wrapText="1" indent="0" justifyLastLine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66"/>
      <color rgb="FFFF9999"/>
      <color rgb="FFCCFF99"/>
      <color rgb="FFFFFF99"/>
      <color rgb="FFFF9933"/>
      <color rgb="FF99FF99"/>
      <color rgb="FF66FF66"/>
      <color rgb="FF33CC33"/>
      <color rgb="FFFF505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47625</xdr:rowOff>
        </xdr:from>
        <xdr:to>
          <xdr:col>2</xdr:col>
          <xdr:colOff>200025</xdr:colOff>
          <xdr:row>6</xdr:row>
          <xdr:rowOff>219075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47625</xdr:rowOff>
        </xdr:from>
        <xdr:to>
          <xdr:col>2</xdr:col>
          <xdr:colOff>85725</xdr:colOff>
          <xdr:row>7</xdr:row>
          <xdr:rowOff>285750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38100</xdr:rowOff>
        </xdr:from>
        <xdr:to>
          <xdr:col>2</xdr:col>
          <xdr:colOff>85725</xdr:colOff>
          <xdr:row>8</xdr:row>
          <xdr:rowOff>266700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28575</xdr:rowOff>
        </xdr:from>
        <xdr:to>
          <xdr:col>2</xdr:col>
          <xdr:colOff>85725</xdr:colOff>
          <xdr:row>9</xdr:row>
          <xdr:rowOff>219075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28575</xdr:rowOff>
        </xdr:from>
        <xdr:to>
          <xdr:col>2</xdr:col>
          <xdr:colOff>85725</xdr:colOff>
          <xdr:row>10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400050</xdr:colOff>
          <xdr:row>18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28575</xdr:rowOff>
        </xdr:from>
        <xdr:to>
          <xdr:col>2</xdr:col>
          <xdr:colOff>19050</xdr:colOff>
          <xdr:row>19</xdr:row>
          <xdr:rowOff>171450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19050</xdr:colOff>
          <xdr:row>21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209550</xdr:rowOff>
        </xdr:from>
        <xdr:to>
          <xdr:col>2</xdr:col>
          <xdr:colOff>409575</xdr:colOff>
          <xdr:row>23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219075</xdr:rowOff>
        </xdr:from>
        <xdr:to>
          <xdr:col>2</xdr:col>
          <xdr:colOff>28575</xdr:colOff>
          <xdr:row>24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0</xdr:rowOff>
        </xdr:from>
        <xdr:to>
          <xdr:col>2</xdr:col>
          <xdr:colOff>28575</xdr:colOff>
          <xdr:row>25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266700</xdr:rowOff>
        </xdr:from>
        <xdr:to>
          <xdr:col>2</xdr:col>
          <xdr:colOff>409575</xdr:colOff>
          <xdr:row>27</xdr:row>
          <xdr:rowOff>504825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27</xdr:row>
          <xdr:rowOff>266700</xdr:rowOff>
        </xdr:from>
        <xdr:to>
          <xdr:col>8</xdr:col>
          <xdr:colOff>466725</xdr:colOff>
          <xdr:row>27</xdr:row>
          <xdr:rowOff>504825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0</xdr:rowOff>
        </xdr:from>
        <xdr:to>
          <xdr:col>2</xdr:col>
          <xdr:colOff>419100</xdr:colOff>
          <xdr:row>33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0</xdr:rowOff>
        </xdr:from>
        <xdr:to>
          <xdr:col>2</xdr:col>
          <xdr:colOff>419100</xdr:colOff>
          <xdr:row>34</xdr:row>
          <xdr:rowOff>28575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0</xdr:rowOff>
        </xdr:from>
        <xdr:to>
          <xdr:col>2</xdr:col>
          <xdr:colOff>419100</xdr:colOff>
          <xdr:row>35</xdr:row>
          <xdr:rowOff>28575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219075</xdr:rowOff>
        </xdr:from>
        <xdr:to>
          <xdr:col>2</xdr:col>
          <xdr:colOff>419100</xdr:colOff>
          <xdr:row>36</xdr:row>
          <xdr:rowOff>28575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200025</xdr:rowOff>
        </xdr:from>
        <xdr:to>
          <xdr:col>2</xdr:col>
          <xdr:colOff>28575</xdr:colOff>
          <xdr:row>17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16</xdr:row>
          <xdr:rowOff>0</xdr:rowOff>
        </xdr:from>
        <xdr:to>
          <xdr:col>1</xdr:col>
          <xdr:colOff>47625</xdr:colOff>
          <xdr:row>17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200025</xdr:rowOff>
        </xdr:from>
        <xdr:to>
          <xdr:col>2</xdr:col>
          <xdr:colOff>38100</xdr:colOff>
          <xdr:row>31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704850</xdr:colOff>
          <xdr:row>29</xdr:row>
          <xdr:rowOff>200025</xdr:rowOff>
        </xdr:from>
        <xdr:to>
          <xdr:col>1</xdr:col>
          <xdr:colOff>66675</xdr:colOff>
          <xdr:row>31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0</xdr:rowOff>
        </xdr:from>
        <xdr:to>
          <xdr:col>4</xdr:col>
          <xdr:colOff>47625</xdr:colOff>
          <xdr:row>33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33</xdr:row>
          <xdr:rowOff>0</xdr:rowOff>
        </xdr:from>
        <xdr:to>
          <xdr:col>4</xdr:col>
          <xdr:colOff>476250</xdr:colOff>
          <xdr:row>34</xdr:row>
          <xdr:rowOff>28575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7</xdr:row>
          <xdr:rowOff>57150</xdr:rowOff>
        </xdr:from>
        <xdr:to>
          <xdr:col>4</xdr:col>
          <xdr:colOff>57150</xdr:colOff>
          <xdr:row>7</xdr:row>
          <xdr:rowOff>295275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10</xdr:row>
          <xdr:rowOff>9525</xdr:rowOff>
        </xdr:from>
        <xdr:to>
          <xdr:col>7</xdr:col>
          <xdr:colOff>95250</xdr:colOff>
          <xdr:row>10</xdr:row>
          <xdr:rowOff>247650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43</xdr:row>
          <xdr:rowOff>19050</xdr:rowOff>
        </xdr:from>
        <xdr:to>
          <xdr:col>3</xdr:col>
          <xdr:colOff>200025</xdr:colOff>
          <xdr:row>43</xdr:row>
          <xdr:rowOff>257175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42</xdr:row>
          <xdr:rowOff>19050</xdr:rowOff>
        </xdr:from>
        <xdr:to>
          <xdr:col>3</xdr:col>
          <xdr:colOff>200025</xdr:colOff>
          <xdr:row>42</xdr:row>
          <xdr:rowOff>257175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44</xdr:row>
          <xdr:rowOff>19050</xdr:rowOff>
        </xdr:from>
        <xdr:to>
          <xdr:col>3</xdr:col>
          <xdr:colOff>200025</xdr:colOff>
          <xdr:row>44</xdr:row>
          <xdr:rowOff>257175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42</xdr:row>
          <xdr:rowOff>19050</xdr:rowOff>
        </xdr:from>
        <xdr:to>
          <xdr:col>4</xdr:col>
          <xdr:colOff>266700</xdr:colOff>
          <xdr:row>42</xdr:row>
          <xdr:rowOff>257175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43</xdr:row>
          <xdr:rowOff>9525</xdr:rowOff>
        </xdr:from>
        <xdr:to>
          <xdr:col>4</xdr:col>
          <xdr:colOff>266700</xdr:colOff>
          <xdr:row>43</xdr:row>
          <xdr:rowOff>247650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44</xdr:row>
          <xdr:rowOff>9525</xdr:rowOff>
        </xdr:from>
        <xdr:to>
          <xdr:col>4</xdr:col>
          <xdr:colOff>257175</xdr:colOff>
          <xdr:row>44</xdr:row>
          <xdr:rowOff>247650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45</xdr:row>
          <xdr:rowOff>19050</xdr:rowOff>
        </xdr:from>
        <xdr:to>
          <xdr:col>3</xdr:col>
          <xdr:colOff>257175</xdr:colOff>
          <xdr:row>45</xdr:row>
          <xdr:rowOff>257175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19050</xdr:rowOff>
        </xdr:from>
        <xdr:to>
          <xdr:col>4</xdr:col>
          <xdr:colOff>285750</xdr:colOff>
          <xdr:row>45</xdr:row>
          <xdr:rowOff>257175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46</xdr:row>
          <xdr:rowOff>19050</xdr:rowOff>
        </xdr:from>
        <xdr:to>
          <xdr:col>3</xdr:col>
          <xdr:colOff>257175</xdr:colOff>
          <xdr:row>46</xdr:row>
          <xdr:rowOff>257175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46</xdr:row>
          <xdr:rowOff>19050</xdr:rowOff>
        </xdr:from>
        <xdr:to>
          <xdr:col>4</xdr:col>
          <xdr:colOff>285750</xdr:colOff>
          <xdr:row>46</xdr:row>
          <xdr:rowOff>257175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47</xdr:row>
          <xdr:rowOff>19050</xdr:rowOff>
        </xdr:from>
        <xdr:to>
          <xdr:col>3</xdr:col>
          <xdr:colOff>257175</xdr:colOff>
          <xdr:row>47</xdr:row>
          <xdr:rowOff>257175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47</xdr:row>
          <xdr:rowOff>19050</xdr:rowOff>
        </xdr:from>
        <xdr:to>
          <xdr:col>4</xdr:col>
          <xdr:colOff>285750</xdr:colOff>
          <xdr:row>47</xdr:row>
          <xdr:rowOff>257175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48</xdr:row>
          <xdr:rowOff>19050</xdr:rowOff>
        </xdr:from>
        <xdr:to>
          <xdr:col>3</xdr:col>
          <xdr:colOff>257175</xdr:colOff>
          <xdr:row>48</xdr:row>
          <xdr:rowOff>257175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48</xdr:row>
          <xdr:rowOff>19050</xdr:rowOff>
        </xdr:from>
        <xdr:to>
          <xdr:col>4</xdr:col>
          <xdr:colOff>285750</xdr:colOff>
          <xdr:row>48</xdr:row>
          <xdr:rowOff>257175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228600</xdr:rowOff>
        </xdr:from>
        <xdr:to>
          <xdr:col>2</xdr:col>
          <xdr:colOff>38100</xdr:colOff>
          <xdr:row>41</xdr:row>
          <xdr:rowOff>28575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39</xdr:row>
          <xdr:rowOff>228600</xdr:rowOff>
        </xdr:from>
        <xdr:to>
          <xdr:col>1</xdr:col>
          <xdr:colOff>180975</xdr:colOff>
          <xdr:row>41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</xdr:colOff>
      <xdr:row>1</xdr:row>
      <xdr:rowOff>140804</xdr:rowOff>
    </xdr:from>
    <xdr:to>
      <xdr:col>3</xdr:col>
      <xdr:colOff>2062370</xdr:colOff>
      <xdr:row>14</xdr:row>
      <xdr:rowOff>16566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98783" y="289891"/>
          <a:ext cx="5541065" cy="181389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・更新箇所は朱書き願います。</a:t>
          </a:r>
          <a:endParaRPr kumimoji="1" lang="en-US" altLang="ja-JP" sz="1000"/>
        </a:p>
        <a:p>
          <a:endParaRPr kumimoji="1" lang="ja-JP" altLang="en-US" sz="1000"/>
        </a:p>
        <a:p>
          <a:r>
            <a:rPr kumimoji="1" lang="ja-JP" altLang="en-US" sz="1000"/>
            <a:t>・「被害なし」の施設についても様式１に記載し、人的・物的被害をどちらも「無」にしてください。</a:t>
          </a:r>
        </a:p>
        <a:p>
          <a:r>
            <a:rPr kumimoji="1" lang="ja-JP" altLang="en-US" sz="1000"/>
            <a:t>（上記が困難な場合は、「被害なし」の施設数のみ別途ご報告ください。）</a:t>
          </a:r>
        </a:p>
        <a:p>
          <a:endParaRPr kumimoji="1" lang="en-US" altLang="ja-JP" sz="1000"/>
        </a:p>
        <a:p>
          <a:r>
            <a:rPr kumimoji="1" lang="ja-JP" altLang="en-US" sz="1000"/>
            <a:t>・人的被害があった場合は、詳細情報を確認のうえ、「備考欄」に記入願います。</a:t>
          </a:r>
        </a:p>
        <a:p>
          <a:r>
            <a:rPr kumimoji="1" lang="ja-JP" altLang="en-US" sz="1000"/>
            <a:t>（軽傷の場合でも、ケガの種類、ケガの部位、救急搬送されたか等）</a:t>
          </a:r>
        </a:p>
        <a:p>
          <a:endParaRPr kumimoji="1" lang="en-US" altLang="ja-JP" sz="1000"/>
        </a:p>
        <a:p>
          <a:r>
            <a:rPr kumimoji="1" lang="ja-JP" altLang="en-US" sz="1000"/>
            <a:t>・過去の報告で「被害あり」と報告した施設が、復旧して現状で被害がない場合でも、</a:t>
          </a:r>
        </a:p>
        <a:p>
          <a:r>
            <a:rPr kumimoji="1" lang="ja-JP" altLang="en-US" sz="1000"/>
            <a:t>　「人的（物的）被害の有無」の欄は、「有」のままにし、　備考欄等に「復旧済み」等と記載願います。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X31" totalsRowCount="1" headerRowDxfId="103" dataDxfId="101" totalsRowDxfId="99" headerRowBorderDxfId="102" tableBorderDxfId="100" totalsRowBorderDxfId="98">
  <autoFilter ref="B10:AX30" xr:uid="{00000000-0009-0000-0100-000001000000}"/>
  <tableColumns count="49">
    <tableColumn id="1" xr3:uid="{00000000-0010-0000-0000-000001000000}" name="列1" totalsRowLabel="集計" dataDxfId="97" totalsRowDxfId="96"/>
    <tableColumn id="26" xr3:uid="{00000000-0010-0000-0000-00001A000000}" name="列2" dataDxfId="95" totalsRowDxfId="94"/>
    <tableColumn id="3" xr3:uid="{00000000-0010-0000-0000-000003000000}" name="列3" dataDxfId="93" totalsRowDxfId="92"/>
    <tableColumn id="4" xr3:uid="{00000000-0010-0000-0000-000004000000}" name="列4" totalsRowFunction="count" dataDxfId="91" totalsRowDxfId="90"/>
    <tableColumn id="30" xr3:uid="{00000000-0010-0000-0000-00001E000000}" name="列5" dataDxfId="89" totalsRowDxfId="88"/>
    <tableColumn id="5" xr3:uid="{00000000-0010-0000-0000-000005000000}" name="列6" dataDxfId="87" totalsRowDxfId="86"/>
    <tableColumn id="46" xr3:uid="{00000000-0010-0000-0000-00002E000000}" name="列7" totalsRowFunction="count" dataDxfId="85" totalsRowDxfId="84"/>
    <tableColumn id="48" xr3:uid="{00000000-0010-0000-0000-000030000000}" name="列8" totalsRowFunction="count" dataDxfId="83" totalsRowDxfId="82"/>
    <tableColumn id="21" xr3:uid="{00000000-0010-0000-0000-000015000000}" name="列9" totalsRowFunction="sum" dataDxfId="81" totalsRowDxfId="80" dataCellStyle="桁区切り"/>
    <tableColumn id="6" xr3:uid="{00000000-0010-0000-0000-000006000000}" name="列10" totalsRowFunction="sum" dataDxfId="79" totalsRowDxfId="78"/>
    <tableColumn id="8" xr3:uid="{00000000-0010-0000-0000-000008000000}" name="列12" totalsRowFunction="sum" dataDxfId="77" totalsRowDxfId="76"/>
    <tableColumn id="10" xr3:uid="{00000000-0010-0000-0000-00000A000000}" name="列14" totalsRowFunction="sum" dataDxfId="75" totalsRowDxfId="74"/>
    <tableColumn id="12" xr3:uid="{00000000-0010-0000-0000-00000C000000}" name="列16" totalsRowFunction="sum" dataDxfId="73" totalsRowDxfId="72"/>
    <tableColumn id="13" xr3:uid="{00000000-0010-0000-0000-00000D000000}" name="列17" totalsRowFunction="sum" dataDxfId="71" totalsRowDxfId="70"/>
    <tableColumn id="14" xr3:uid="{00000000-0010-0000-0000-00000E000000}" name="列18" totalsRowFunction="sum" dataDxfId="69" totalsRowDxfId="68"/>
    <tableColumn id="15" xr3:uid="{00000000-0010-0000-0000-00000F000000}" name="列19" dataDxfId="67" totalsRowDxfId="66"/>
    <tableColumn id="16" xr3:uid="{00000000-0010-0000-0000-000010000000}" name="列20" dataDxfId="65" totalsRowDxfId="64"/>
    <tableColumn id="17" xr3:uid="{00000000-0010-0000-0000-000011000000}" name="列21" dataDxfId="63" totalsRowDxfId="62"/>
    <tableColumn id="18" xr3:uid="{00000000-0010-0000-0000-000012000000}" name="列22" totalsRowFunction="count" dataDxfId="61" totalsRowDxfId="60"/>
    <tableColumn id="20" xr3:uid="{00000000-0010-0000-0000-000014000000}" name="列23" totalsRowFunction="count" dataDxfId="59" totalsRowDxfId="58" dataCellStyle="桁区切り"/>
    <tableColumn id="22" xr3:uid="{00000000-0010-0000-0000-000016000000}" name="列24" dataDxfId="57" totalsRowDxfId="56"/>
    <tableColumn id="23" xr3:uid="{00000000-0010-0000-0000-000017000000}" name="列25" dataDxfId="55" totalsRowDxfId="54" dataCellStyle="桁区切り"/>
    <tableColumn id="28" xr3:uid="{00000000-0010-0000-0000-00001C000000}" name="列26" dataDxfId="53" totalsRowDxfId="52" dataCellStyle="桁区切り"/>
    <tableColumn id="24" xr3:uid="{00000000-0010-0000-0000-000018000000}" name="列27" dataDxfId="51" totalsRowDxfId="50"/>
    <tableColumn id="25" xr3:uid="{00000000-0010-0000-0000-000019000000}" name="列28" dataDxfId="49" totalsRowDxfId="48"/>
    <tableColumn id="51" xr3:uid="{00000000-0010-0000-0000-000033000000}" name="列29" totalsRowFunction="sum" dataDxfId="47" totalsRowDxfId="46">
      <calculatedColumnFormula>IF(テーブル1[[#This Row],[列7]]="有",1,0)</calculatedColumnFormula>
    </tableColumn>
    <tableColumn id="32" xr3:uid="{00000000-0010-0000-0000-000020000000}" name="列30" totalsRowFunction="sum" dataDxfId="45" totalsRowDxfId="44">
      <calculatedColumnFormula>IF(テーブル1[[#This Row],[列8]]="有",1,0)</calculatedColumnFormula>
    </tableColumn>
    <tableColumn id="31" xr3:uid="{00000000-0010-0000-0000-00001F000000}" name="列31" totalsRowFunction="sum" dataDxfId="43" totalsRowDxfId="42">
      <calculatedColumnFormula>IF(テーブル1[[#This Row],[列29]]=1,1,IF(テーブル1[[#This Row],[列30]]=1,1,0))</calculatedColumnFormula>
    </tableColumn>
    <tableColumn id="19" xr3:uid="{00000000-0010-0000-0000-000013000000}" name="列32" totalsRowFunction="sum" dataDxfId="41" totalsRowDxfId="40">
      <calculatedColumnFormula>IF(テーブル1[[#This Row],[列8]]="無",1,0)</calculatedColumnFormula>
    </tableColumn>
    <tableColumn id="27" xr3:uid="{00000000-0010-0000-0000-00001B000000}" name="列33" totalsRowFunction="sum" dataDxfId="39" totalsRowDxfId="38">
      <calculatedColumnFormula>SUM(テーブル1[[#This Row],[列10]:[列18]])</calculatedColumnFormula>
    </tableColumn>
    <tableColumn id="34" xr3:uid="{00000000-0010-0000-0000-000022000000}" name="列34" dataDxfId="37" totalsRowDxfId="36"/>
    <tableColumn id="35" xr3:uid="{00000000-0010-0000-0000-000023000000}" name="列35" dataDxfId="35" totalsRowDxfId="34"/>
    <tableColumn id="36" xr3:uid="{00000000-0010-0000-0000-000024000000}" name="列36" dataDxfId="33" totalsRowDxfId="32"/>
    <tableColumn id="37" xr3:uid="{00000000-0010-0000-0000-000025000000}" name="列37" dataDxfId="31" totalsRowDxfId="30"/>
    <tableColumn id="38" xr3:uid="{00000000-0010-0000-0000-000026000000}" name="列38" dataDxfId="29" totalsRowDxfId="28"/>
    <tableColumn id="39" xr3:uid="{00000000-0010-0000-0000-000027000000}" name="列39" dataDxfId="27" totalsRowDxfId="26"/>
    <tableColumn id="40" xr3:uid="{00000000-0010-0000-0000-000028000000}" name="列40" dataDxfId="25" totalsRowDxfId="24"/>
    <tableColumn id="41" xr3:uid="{00000000-0010-0000-0000-000029000000}" name="列41" dataDxfId="23" totalsRowDxfId="22"/>
    <tableColumn id="42" xr3:uid="{00000000-0010-0000-0000-00002A000000}" name="列42" dataDxfId="21" totalsRowDxfId="20"/>
    <tableColumn id="43" xr3:uid="{00000000-0010-0000-0000-00002B000000}" name="列43" dataDxfId="19" totalsRowDxfId="18"/>
    <tableColumn id="47" xr3:uid="{00000000-0010-0000-0000-00002F000000}" name="列44" dataDxfId="17" totalsRowDxfId="16"/>
    <tableColumn id="45" xr3:uid="{00000000-0010-0000-0000-00002D000000}" name="列45" totalsRowFunction="sum" dataDxfId="15" totalsRowDxfId="14"/>
    <tableColumn id="44" xr3:uid="{00000000-0010-0000-0000-00002C000000}" name="列46" totalsRowFunction="sum" dataDxfId="13" totalsRowDxfId="12"/>
    <tableColumn id="33" xr3:uid="{00000000-0010-0000-0000-000021000000}" name="列47" totalsRowFunction="sum" dataDxfId="11" totalsRowDxfId="10"/>
    <tableColumn id="11" xr3:uid="{00000000-0010-0000-0000-00000B000000}" name="列48" dataDxfId="9" totalsRowDxfId="8"/>
    <tableColumn id="9" xr3:uid="{00000000-0010-0000-0000-000009000000}" name="列49" dataDxfId="7" totalsRowDxfId="6"/>
    <tableColumn id="7" xr3:uid="{00000000-0010-0000-0000-000007000000}" name="列50" totalsRowFunction="sum" dataDxfId="5" totalsRowDxfId="4">
      <calculatedColumnFormula>IF(SUM(テーブル1[[#This Row],[列45]:[列49]])&gt;=1,1,0)</calculatedColumnFormula>
    </tableColumn>
    <tableColumn id="2" xr3:uid="{00000000-0010-0000-0000-000002000000}" name="列51" totalsRowFunction="sum" dataDxfId="3" totalsRowDxfId="2"/>
    <tableColumn id="29" xr3:uid="{00000000-0010-0000-0000-00001D000000}" name="列52" totalsRowFunction="sum" dataDxfId="1" totalsRowDxfId="0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仙南" displayName="仙南" ref="G3:G12" totalsRowShown="0">
  <autoFilter ref="G3:G12" xr:uid="{00000000-0009-0000-0100-000002000000}"/>
  <tableColumns count="1">
    <tableColumn id="1" xr3:uid="{00000000-0010-0000-0100-000001000000}" name="仙南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塩釜" displayName="塩釜" ref="H3:H16" totalsRowShown="0">
  <autoFilter ref="H3:H16" xr:uid="{00000000-0009-0000-0100-000003000000}"/>
  <tableColumns count="1">
    <tableColumn id="1" xr3:uid="{00000000-0010-0000-0200-000001000000}" name="塩釜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大崎" displayName="大崎" ref="I3:I8" totalsRowShown="0">
  <autoFilter ref="I3:I8" xr:uid="{00000000-0009-0000-0100-000004000000}"/>
  <tableColumns count="1">
    <tableColumn id="1" xr3:uid="{00000000-0010-0000-0300-000001000000}" name="大崎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栗原" displayName="栗原" ref="J3:J4" totalsRowShown="0">
  <autoFilter ref="J3:J4" xr:uid="{00000000-0009-0000-0100-000005000000}"/>
  <tableColumns count="1">
    <tableColumn id="1" xr3:uid="{00000000-0010-0000-0400-000001000000}" name="栗原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石巻" displayName="石巻" ref="K3:K6" totalsRowShown="0">
  <autoFilter ref="K3:K6" xr:uid="{00000000-0009-0000-0100-000006000000}"/>
  <tableColumns count="1">
    <tableColumn id="1" xr3:uid="{00000000-0010-0000-0500-000001000000}" name="石巻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登米" displayName="登米" ref="L3:L4" totalsRowShown="0">
  <autoFilter ref="L3:L4" xr:uid="{00000000-0009-0000-0100-000007000000}"/>
  <tableColumns count="1">
    <tableColumn id="1" xr3:uid="{00000000-0010-0000-0600-000001000000}" name="登米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気仙沼" displayName="気仙沼" ref="M3:M5" totalsRowShown="0">
  <autoFilter ref="M3:M5" xr:uid="{00000000-0009-0000-0100-000008000000}"/>
  <tableColumns count="1">
    <tableColumn id="1" xr3:uid="{00000000-0010-0000-0700-000001000000}" name="気仙沼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仙台市" displayName="仙台市" ref="N3:N8" totalsRowShown="0">
  <autoFilter ref="N3:N8" xr:uid="{00000000-0009-0000-0100-000009000000}"/>
  <tableColumns count="1">
    <tableColumn id="1" xr3:uid="{00000000-0010-0000-0800-000001000000}" name="仙台市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zoomScaleSheetLayoutView="100" zoomScalePageLayoutView="70" workbookViewId="0">
      <selection activeCell="D4" sqref="D4"/>
    </sheetView>
  </sheetViews>
  <sheetFormatPr defaultRowHeight="18.75" x14ac:dyDescent="0.2"/>
  <cols>
    <col min="1" max="1" width="17.375" style="58" customWidth="1"/>
    <col min="2" max="2" width="3.75" style="59" customWidth="1"/>
    <col min="3" max="3" width="9" style="60"/>
    <col min="4" max="4" width="10.125" style="59" customWidth="1"/>
    <col min="5" max="5" width="10.75" style="59" customWidth="1"/>
    <col min="6" max="6" width="5.75" style="59" customWidth="1"/>
    <col min="7" max="8" width="9" style="59"/>
    <col min="9" max="9" width="13.375" style="59" customWidth="1"/>
    <col min="10" max="10" width="4.375" style="59" customWidth="1"/>
    <col min="11" max="11" width="6.375" style="59" customWidth="1"/>
    <col min="12" max="12" width="5.75" style="59" customWidth="1"/>
    <col min="13" max="13" width="3.375" style="59" customWidth="1"/>
    <col min="14" max="16384" width="9" style="59"/>
  </cols>
  <sheetData>
    <row r="1" spans="1:12" ht="6.75" customHeight="1" x14ac:dyDescent="0.2"/>
    <row r="2" spans="1:12" ht="21" customHeight="1" x14ac:dyDescent="0.15">
      <c r="A2" s="64" t="s">
        <v>207</v>
      </c>
      <c r="I2" s="60"/>
      <c r="J2" s="60" t="s">
        <v>231</v>
      </c>
      <c r="K2" s="60"/>
      <c r="L2" s="60"/>
    </row>
    <row r="3" spans="1:12" ht="6" customHeight="1" x14ac:dyDescent="0.15">
      <c r="A3" s="64"/>
    </row>
    <row r="4" spans="1:12" ht="10.5" customHeight="1" x14ac:dyDescent="0.15">
      <c r="A4" s="116" t="s">
        <v>195</v>
      </c>
      <c r="B4" s="65"/>
      <c r="C4" s="72"/>
      <c r="D4" s="65"/>
      <c r="E4" s="65"/>
      <c r="F4" s="65"/>
      <c r="G4" s="65"/>
      <c r="H4" s="65"/>
      <c r="I4" s="65"/>
      <c r="J4" s="65"/>
      <c r="K4" s="65"/>
      <c r="L4" s="67"/>
    </row>
    <row r="5" spans="1:12" ht="30.75" customHeight="1" x14ac:dyDescent="0.15">
      <c r="A5" s="117"/>
      <c r="B5" s="73" t="s">
        <v>194</v>
      </c>
      <c r="C5" s="63" t="s">
        <v>191</v>
      </c>
      <c r="D5" s="94"/>
      <c r="E5" s="108"/>
      <c r="F5" s="108"/>
      <c r="G5" s="108"/>
      <c r="H5" s="108"/>
      <c r="I5" s="108"/>
      <c r="J5" s="108"/>
      <c r="K5" s="109"/>
      <c r="L5" s="110"/>
    </row>
    <row r="6" spans="1:12" ht="6" customHeight="1" x14ac:dyDescent="0.15">
      <c r="A6" s="84"/>
      <c r="B6" s="70"/>
      <c r="C6" s="74"/>
      <c r="D6" s="70"/>
      <c r="E6" s="70"/>
      <c r="F6" s="70"/>
      <c r="G6" s="70"/>
      <c r="H6" s="70"/>
      <c r="I6" s="70"/>
      <c r="J6" s="70"/>
      <c r="K6" s="70"/>
      <c r="L6" s="71"/>
    </row>
    <row r="7" spans="1:12" ht="20.100000000000001" customHeight="1" x14ac:dyDescent="0.15">
      <c r="A7" s="149" t="s">
        <v>184</v>
      </c>
      <c r="B7" s="75"/>
      <c r="C7" s="76" t="s">
        <v>197</v>
      </c>
      <c r="D7" s="75"/>
      <c r="E7" s="75"/>
      <c r="F7" s="65"/>
      <c r="G7" s="65"/>
      <c r="H7" s="65"/>
      <c r="I7" s="65"/>
      <c r="J7" s="65"/>
      <c r="K7" s="65"/>
      <c r="L7" s="67"/>
    </row>
    <row r="8" spans="1:12" ht="26.25" customHeight="1" x14ac:dyDescent="0.15">
      <c r="A8" s="144"/>
      <c r="B8" s="77"/>
      <c r="C8" s="78" t="s">
        <v>209</v>
      </c>
      <c r="D8" s="77"/>
      <c r="E8" s="78" t="s">
        <v>210</v>
      </c>
      <c r="F8" s="79"/>
      <c r="L8" s="111"/>
    </row>
    <row r="9" spans="1:12" ht="23.25" customHeight="1" x14ac:dyDescent="0.15">
      <c r="A9" s="144"/>
      <c r="B9" s="77"/>
      <c r="C9" s="78" t="s">
        <v>227</v>
      </c>
      <c r="D9" s="77"/>
      <c r="E9" s="77"/>
      <c r="F9" s="68"/>
      <c r="G9" s="68"/>
      <c r="H9" s="68"/>
      <c r="I9" s="68"/>
      <c r="J9" s="68"/>
      <c r="K9" s="68"/>
      <c r="L9" s="69"/>
    </row>
    <row r="10" spans="1:12" ht="20.100000000000001" customHeight="1" x14ac:dyDescent="0.15">
      <c r="A10" s="144"/>
      <c r="B10" s="77"/>
      <c r="C10" s="78" t="s">
        <v>230</v>
      </c>
      <c r="D10" s="77"/>
      <c r="E10" s="77"/>
      <c r="F10" s="68"/>
      <c r="G10" s="68"/>
      <c r="H10" s="68"/>
      <c r="I10" s="68"/>
      <c r="J10" s="68"/>
      <c r="K10" s="68"/>
      <c r="L10" s="69"/>
    </row>
    <row r="11" spans="1:12" ht="20.100000000000001" customHeight="1" x14ac:dyDescent="0.15">
      <c r="A11" s="144"/>
      <c r="B11" s="112"/>
      <c r="C11" s="78" t="s">
        <v>228</v>
      </c>
      <c r="D11" s="77"/>
      <c r="E11" s="77"/>
      <c r="F11" s="68"/>
      <c r="G11" s="93"/>
      <c r="H11" s="78" t="s">
        <v>211</v>
      </c>
      <c r="I11" s="129"/>
      <c r="J11" s="130"/>
      <c r="K11" s="131"/>
      <c r="L11" s="69"/>
    </row>
    <row r="12" spans="1:12" ht="5.25" customHeight="1" x14ac:dyDescent="0.15">
      <c r="A12" s="145"/>
      <c r="B12" s="77"/>
      <c r="C12" s="80"/>
      <c r="D12" s="77"/>
      <c r="E12" s="77"/>
      <c r="F12" s="68"/>
      <c r="G12" s="93"/>
      <c r="H12" s="78"/>
      <c r="I12" s="66"/>
      <c r="J12" s="66"/>
      <c r="K12" s="66"/>
      <c r="L12" s="71"/>
    </row>
    <row r="13" spans="1:12" ht="9" customHeight="1" x14ac:dyDescent="0.15">
      <c r="A13" s="86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7"/>
    </row>
    <row r="14" spans="1:12" ht="35.25" customHeight="1" x14ac:dyDescent="0.15">
      <c r="A14" s="87" t="s">
        <v>192</v>
      </c>
      <c r="B14" s="73" t="s">
        <v>194</v>
      </c>
      <c r="C14" s="63" t="s">
        <v>193</v>
      </c>
      <c r="D14" s="132"/>
      <c r="E14" s="133"/>
      <c r="F14" s="133"/>
      <c r="G14" s="133"/>
      <c r="H14" s="133"/>
      <c r="I14" s="133"/>
      <c r="J14" s="133"/>
      <c r="K14" s="134"/>
      <c r="L14" s="99"/>
    </row>
    <row r="15" spans="1:12" ht="7.5" customHeight="1" x14ac:dyDescent="0.15">
      <c r="A15" s="84"/>
      <c r="B15" s="70"/>
      <c r="C15" s="74"/>
      <c r="D15" s="70"/>
      <c r="E15" s="70"/>
      <c r="F15" s="70"/>
      <c r="G15" s="70"/>
      <c r="H15" s="70"/>
      <c r="I15" s="70"/>
      <c r="J15" s="70"/>
      <c r="K15" s="70"/>
      <c r="L15" s="71"/>
    </row>
    <row r="16" spans="1:12" ht="16.5" x14ac:dyDescent="0.15">
      <c r="A16" s="86" t="s">
        <v>120</v>
      </c>
      <c r="B16" s="65"/>
      <c r="C16" s="66"/>
      <c r="D16" s="65"/>
      <c r="E16" s="65"/>
      <c r="F16" s="65"/>
      <c r="G16" s="65"/>
      <c r="H16" s="65"/>
      <c r="I16" s="65"/>
      <c r="J16" s="65"/>
      <c r="K16" s="65"/>
      <c r="L16" s="67"/>
    </row>
    <row r="17" spans="1:12" ht="16.5" x14ac:dyDescent="0.15">
      <c r="A17" s="85"/>
      <c r="B17" s="68"/>
      <c r="C17" s="62" t="s">
        <v>206</v>
      </c>
      <c r="D17" s="68"/>
      <c r="E17" s="68"/>
      <c r="F17" s="68"/>
      <c r="G17" s="68"/>
      <c r="H17" s="68"/>
      <c r="I17" s="68"/>
      <c r="J17" s="68"/>
      <c r="K17" s="68"/>
      <c r="L17" s="69"/>
    </row>
    <row r="18" spans="1:12" ht="16.5" x14ac:dyDescent="0.15">
      <c r="A18" s="85"/>
      <c r="B18" s="68"/>
      <c r="C18" s="62"/>
      <c r="D18" s="68"/>
      <c r="E18" s="68"/>
      <c r="F18" s="68"/>
      <c r="G18" s="68"/>
      <c r="H18" s="68"/>
      <c r="I18" s="68"/>
      <c r="J18" s="68"/>
      <c r="K18" s="68"/>
      <c r="L18" s="69"/>
    </row>
    <row r="19" spans="1:12" ht="19.5" customHeight="1" x14ac:dyDescent="0.15">
      <c r="A19" s="88" t="s">
        <v>185</v>
      </c>
      <c r="B19" s="68"/>
      <c r="C19" s="62" t="s">
        <v>4</v>
      </c>
      <c r="D19" s="68"/>
      <c r="E19" s="61"/>
      <c r="F19" s="68" t="s">
        <v>187</v>
      </c>
      <c r="G19" s="68"/>
      <c r="H19" s="68" t="s">
        <v>204</v>
      </c>
      <c r="I19" s="118"/>
      <c r="J19" s="119"/>
      <c r="K19" s="120"/>
      <c r="L19" s="69"/>
    </row>
    <row r="20" spans="1:12" ht="18" customHeight="1" x14ac:dyDescent="0.15">
      <c r="A20" s="85"/>
      <c r="B20" s="68"/>
      <c r="C20" s="81" t="s">
        <v>5</v>
      </c>
      <c r="D20" s="68"/>
      <c r="E20" s="61"/>
      <c r="F20" s="68" t="s">
        <v>187</v>
      </c>
      <c r="G20" s="68"/>
      <c r="H20" s="92" t="s">
        <v>205</v>
      </c>
      <c r="I20" s="124"/>
      <c r="J20" s="125"/>
      <c r="K20" s="126"/>
      <c r="L20" s="69"/>
    </row>
    <row r="21" spans="1:12" ht="18" customHeight="1" x14ac:dyDescent="0.15">
      <c r="A21" s="85"/>
      <c r="B21" s="68"/>
      <c r="C21" s="62" t="s">
        <v>130</v>
      </c>
      <c r="D21" s="68"/>
      <c r="E21" s="61"/>
      <c r="F21" s="68" t="s">
        <v>187</v>
      </c>
      <c r="G21" s="68"/>
      <c r="H21" s="68"/>
      <c r="I21" s="124"/>
      <c r="J21" s="125"/>
      <c r="K21" s="126"/>
      <c r="L21" s="69"/>
    </row>
    <row r="22" spans="1:12" ht="10.5" customHeight="1" x14ac:dyDescent="0.15">
      <c r="A22" s="85"/>
      <c r="B22" s="68"/>
      <c r="C22" s="62"/>
      <c r="D22" s="68"/>
      <c r="E22" s="68"/>
      <c r="F22" s="68"/>
      <c r="G22" s="68"/>
      <c r="H22" s="68"/>
      <c r="I22" s="124"/>
      <c r="J22" s="125"/>
      <c r="K22" s="126"/>
      <c r="L22" s="69"/>
    </row>
    <row r="23" spans="1:12" ht="18" customHeight="1" x14ac:dyDescent="0.15">
      <c r="A23" s="88" t="s">
        <v>186</v>
      </c>
      <c r="B23" s="68"/>
      <c r="C23" s="62" t="s">
        <v>4</v>
      </c>
      <c r="D23" s="68"/>
      <c r="E23" s="61"/>
      <c r="F23" s="68" t="s">
        <v>187</v>
      </c>
      <c r="G23" s="68"/>
      <c r="H23" s="68"/>
      <c r="I23" s="124"/>
      <c r="J23" s="125"/>
      <c r="K23" s="126"/>
      <c r="L23" s="69"/>
    </row>
    <row r="24" spans="1:12" ht="18" customHeight="1" x14ac:dyDescent="0.15">
      <c r="A24" s="85"/>
      <c r="B24" s="68"/>
      <c r="C24" s="81" t="s">
        <v>5</v>
      </c>
      <c r="D24" s="68"/>
      <c r="E24" s="61"/>
      <c r="F24" s="68" t="s">
        <v>187</v>
      </c>
      <c r="G24" s="68"/>
      <c r="H24" s="68"/>
      <c r="I24" s="124"/>
      <c r="J24" s="125"/>
      <c r="K24" s="126"/>
      <c r="L24" s="69"/>
    </row>
    <row r="25" spans="1:12" ht="18" customHeight="1" x14ac:dyDescent="0.15">
      <c r="A25" s="85"/>
      <c r="B25" s="68"/>
      <c r="C25" s="62" t="s">
        <v>130</v>
      </c>
      <c r="D25" s="68"/>
      <c r="E25" s="61"/>
      <c r="F25" s="68" t="s">
        <v>187</v>
      </c>
      <c r="G25" s="68"/>
      <c r="H25" s="68"/>
      <c r="I25" s="121"/>
      <c r="J25" s="122"/>
      <c r="K25" s="123"/>
      <c r="L25" s="69"/>
    </row>
    <row r="26" spans="1:12" ht="7.5" customHeight="1" x14ac:dyDescent="0.15">
      <c r="A26" s="84"/>
      <c r="B26" s="70"/>
      <c r="C26" s="74"/>
      <c r="D26" s="70"/>
      <c r="E26" s="70"/>
      <c r="F26" s="70"/>
      <c r="G26" s="70"/>
      <c r="H26" s="70"/>
      <c r="I26" s="70"/>
      <c r="J26" s="70"/>
      <c r="K26" s="70"/>
      <c r="L26" s="71"/>
    </row>
    <row r="27" spans="1:12" ht="7.5" customHeight="1" x14ac:dyDescent="0.15">
      <c r="A27" s="85"/>
      <c r="B27" s="68"/>
      <c r="C27" s="62"/>
      <c r="D27" s="68"/>
      <c r="E27" s="70"/>
      <c r="F27" s="68"/>
      <c r="G27" s="65"/>
      <c r="H27" s="65"/>
      <c r="I27" s="65"/>
      <c r="J27" s="65"/>
      <c r="K27" s="65"/>
      <c r="L27" s="67"/>
    </row>
    <row r="28" spans="1:12" ht="61.5" customHeight="1" x14ac:dyDescent="0.15">
      <c r="A28" s="87" t="s">
        <v>188</v>
      </c>
      <c r="B28" s="106"/>
      <c r="C28" s="62" t="s">
        <v>127</v>
      </c>
      <c r="D28" s="113" t="s">
        <v>199</v>
      </c>
      <c r="E28" s="90"/>
      <c r="F28" s="114" t="s">
        <v>200</v>
      </c>
      <c r="G28" s="68"/>
      <c r="H28" s="68"/>
      <c r="I28" s="62" t="s">
        <v>198</v>
      </c>
      <c r="J28" s="62"/>
      <c r="K28" s="68"/>
      <c r="L28" s="69"/>
    </row>
    <row r="29" spans="1:12" ht="8.25" customHeight="1" x14ac:dyDescent="0.15">
      <c r="A29" s="89"/>
      <c r="B29" s="74"/>
      <c r="C29" s="74"/>
      <c r="D29" s="74"/>
      <c r="E29" s="74"/>
      <c r="F29" s="70"/>
      <c r="G29" s="70"/>
      <c r="H29" s="70"/>
      <c r="I29" s="70"/>
      <c r="J29" s="70"/>
      <c r="K29" s="70"/>
      <c r="L29" s="71"/>
    </row>
    <row r="30" spans="1:12" ht="16.5" x14ac:dyDescent="0.15">
      <c r="A30" s="86" t="s">
        <v>121</v>
      </c>
      <c r="B30" s="65"/>
      <c r="C30" s="66"/>
      <c r="D30" s="65"/>
      <c r="E30" s="65"/>
      <c r="F30" s="65"/>
      <c r="G30" s="65"/>
      <c r="H30" s="65"/>
      <c r="I30" s="65"/>
      <c r="J30" s="65"/>
      <c r="K30" s="65"/>
      <c r="L30" s="67"/>
    </row>
    <row r="31" spans="1:12" ht="16.5" x14ac:dyDescent="0.15">
      <c r="A31" s="85"/>
      <c r="B31" s="68"/>
      <c r="C31" s="62" t="s">
        <v>208</v>
      </c>
      <c r="D31" s="68"/>
      <c r="E31" s="68"/>
      <c r="F31" s="68"/>
      <c r="G31" s="68"/>
      <c r="H31" s="68"/>
      <c r="I31" s="68"/>
      <c r="J31" s="68"/>
      <c r="K31" s="68"/>
      <c r="L31" s="69"/>
    </row>
    <row r="32" spans="1:12" ht="6.75" customHeight="1" x14ac:dyDescent="0.15">
      <c r="A32" s="85"/>
      <c r="B32" s="68"/>
      <c r="C32" s="62"/>
      <c r="D32" s="68"/>
      <c r="E32" s="68"/>
      <c r="F32" s="68"/>
      <c r="G32" s="68"/>
      <c r="H32" s="68"/>
      <c r="I32" s="68"/>
      <c r="J32" s="68"/>
      <c r="K32" s="68"/>
      <c r="L32" s="69"/>
    </row>
    <row r="33" spans="1:12" ht="16.5" x14ac:dyDescent="0.15">
      <c r="A33" s="85"/>
      <c r="B33" s="68"/>
      <c r="C33" s="62" t="s">
        <v>8</v>
      </c>
      <c r="D33" s="68"/>
      <c r="E33" s="68" t="s">
        <v>203</v>
      </c>
      <c r="F33" s="68"/>
      <c r="G33" s="68"/>
      <c r="H33" s="68"/>
      <c r="I33" s="68"/>
      <c r="J33" s="68"/>
      <c r="K33" s="68"/>
      <c r="L33" s="69"/>
    </row>
    <row r="34" spans="1:12" ht="16.5" x14ac:dyDescent="0.15">
      <c r="A34" s="85"/>
      <c r="B34" s="68"/>
      <c r="C34" s="62" t="s">
        <v>9</v>
      </c>
      <c r="D34" s="68"/>
      <c r="E34" s="68" t="s">
        <v>204</v>
      </c>
      <c r="F34" s="68"/>
      <c r="G34" s="68"/>
      <c r="H34" s="68"/>
      <c r="I34" s="68"/>
      <c r="J34" s="68"/>
      <c r="K34" s="68"/>
      <c r="L34" s="69"/>
    </row>
    <row r="35" spans="1:12" ht="16.5" x14ac:dyDescent="0.15">
      <c r="A35" s="85"/>
      <c r="B35" s="68"/>
      <c r="C35" s="62" t="s">
        <v>201</v>
      </c>
      <c r="D35" s="91" t="s">
        <v>205</v>
      </c>
      <c r="E35" s="118"/>
      <c r="F35" s="119"/>
      <c r="G35" s="119"/>
      <c r="H35" s="119"/>
      <c r="I35" s="119"/>
      <c r="J35" s="119"/>
      <c r="K35" s="120"/>
      <c r="L35" s="69"/>
    </row>
    <row r="36" spans="1:12" ht="16.5" x14ac:dyDescent="0.15">
      <c r="A36" s="85"/>
      <c r="B36" s="68"/>
      <c r="C36" s="62" t="s">
        <v>202</v>
      </c>
      <c r="D36" s="69"/>
      <c r="E36" s="121"/>
      <c r="F36" s="122"/>
      <c r="G36" s="122"/>
      <c r="H36" s="122"/>
      <c r="I36" s="122"/>
      <c r="J36" s="122"/>
      <c r="K36" s="123"/>
      <c r="L36" s="69"/>
    </row>
    <row r="37" spans="1:12" ht="7.5" customHeight="1" x14ac:dyDescent="0.15">
      <c r="A37" s="84"/>
      <c r="B37" s="70"/>
      <c r="C37" s="74"/>
      <c r="D37" s="70"/>
      <c r="E37" s="101"/>
      <c r="F37" s="101"/>
      <c r="G37" s="101"/>
      <c r="H37" s="101"/>
      <c r="I37" s="101"/>
      <c r="J37" s="101"/>
      <c r="K37" s="101"/>
      <c r="L37" s="71"/>
    </row>
    <row r="38" spans="1:12" ht="16.5" customHeight="1" x14ac:dyDescent="0.15">
      <c r="A38" s="147" t="s">
        <v>232</v>
      </c>
      <c r="B38" s="65"/>
      <c r="C38" s="66"/>
      <c r="D38" s="65"/>
      <c r="E38" s="65"/>
      <c r="F38" s="65"/>
      <c r="G38" s="65"/>
      <c r="H38" s="65"/>
      <c r="I38" s="65"/>
      <c r="J38" s="65"/>
      <c r="K38" s="65"/>
      <c r="L38" s="67"/>
    </row>
    <row r="39" spans="1:12" ht="13.5" customHeight="1" x14ac:dyDescent="0.15">
      <c r="A39" s="148"/>
      <c r="C39" s="91" t="s">
        <v>194</v>
      </c>
      <c r="D39" s="150" t="s">
        <v>233</v>
      </c>
      <c r="E39" s="150"/>
      <c r="F39" s="150"/>
      <c r="G39" s="150"/>
      <c r="H39" s="150"/>
      <c r="I39" s="150"/>
      <c r="J39" s="150"/>
      <c r="K39" s="150"/>
      <c r="L39" s="69"/>
    </row>
    <row r="40" spans="1:12" ht="18.75" customHeight="1" x14ac:dyDescent="0.15">
      <c r="A40" s="148"/>
      <c r="D40" s="150"/>
      <c r="E40" s="150"/>
      <c r="F40" s="150"/>
      <c r="G40" s="150"/>
      <c r="H40" s="150"/>
      <c r="I40" s="150"/>
      <c r="J40" s="150"/>
      <c r="K40" s="150"/>
      <c r="L40" s="69"/>
    </row>
    <row r="41" spans="1:12" ht="16.5" customHeight="1" x14ac:dyDescent="0.15">
      <c r="A41" s="148"/>
      <c r="C41" s="62" t="s">
        <v>206</v>
      </c>
      <c r="D41" s="150"/>
      <c r="E41" s="150"/>
      <c r="F41" s="150"/>
      <c r="G41" s="150"/>
      <c r="H41" s="150"/>
      <c r="I41" s="150"/>
      <c r="J41" s="150"/>
      <c r="K41" s="150"/>
      <c r="L41" s="69"/>
    </row>
    <row r="42" spans="1:12" ht="8.25" customHeight="1" x14ac:dyDescent="0.15">
      <c r="A42" s="89"/>
      <c r="B42" s="70"/>
      <c r="C42" s="74"/>
      <c r="D42" s="70"/>
      <c r="E42" s="70"/>
      <c r="F42" s="70"/>
      <c r="G42" s="70"/>
      <c r="H42" s="70"/>
      <c r="I42" s="70"/>
      <c r="J42" s="70"/>
      <c r="K42" s="70"/>
      <c r="L42" s="71"/>
    </row>
    <row r="43" spans="1:12" ht="21" customHeight="1" x14ac:dyDescent="0.15">
      <c r="A43" s="139" t="s">
        <v>212</v>
      </c>
      <c r="B43" s="135" t="s">
        <v>213</v>
      </c>
      <c r="C43" s="136"/>
      <c r="D43" s="103" t="s">
        <v>216</v>
      </c>
      <c r="E43" s="103" t="s">
        <v>217</v>
      </c>
      <c r="F43" s="62"/>
      <c r="G43" s="78" t="s">
        <v>218</v>
      </c>
      <c r="H43" s="62"/>
      <c r="I43" s="62"/>
      <c r="J43" s="62"/>
      <c r="K43" s="62"/>
      <c r="L43" s="102"/>
    </row>
    <row r="44" spans="1:12" ht="21" customHeight="1" x14ac:dyDescent="0.15">
      <c r="A44" s="139"/>
      <c r="B44" s="135" t="s">
        <v>214</v>
      </c>
      <c r="C44" s="136"/>
      <c r="D44" s="103" t="s">
        <v>216</v>
      </c>
      <c r="E44" s="103" t="s">
        <v>217</v>
      </c>
      <c r="F44" s="62"/>
      <c r="G44" s="78" t="s">
        <v>218</v>
      </c>
      <c r="H44" s="62"/>
      <c r="I44" s="62"/>
      <c r="J44" s="62"/>
      <c r="K44" s="62"/>
      <c r="L44" s="102"/>
    </row>
    <row r="45" spans="1:12" ht="21" customHeight="1" x14ac:dyDescent="0.15">
      <c r="A45" s="140"/>
      <c r="B45" s="137" t="s">
        <v>215</v>
      </c>
      <c r="C45" s="138"/>
      <c r="D45" s="104" t="s">
        <v>216</v>
      </c>
      <c r="E45" s="104" t="s">
        <v>217</v>
      </c>
      <c r="F45" s="74"/>
      <c r="G45" s="80" t="s">
        <v>218</v>
      </c>
      <c r="H45" s="74"/>
      <c r="I45" s="74"/>
      <c r="J45" s="74"/>
      <c r="K45" s="74"/>
      <c r="L45" s="105"/>
    </row>
    <row r="46" spans="1:12" ht="21" customHeight="1" x14ac:dyDescent="0.15">
      <c r="A46" s="143" t="s">
        <v>229</v>
      </c>
      <c r="B46" s="141" t="s">
        <v>219</v>
      </c>
      <c r="C46" s="142"/>
      <c r="D46" s="107" t="s">
        <v>223</v>
      </c>
      <c r="E46" s="107" t="s">
        <v>224</v>
      </c>
      <c r="F46" s="68"/>
      <c r="G46" s="78" t="s">
        <v>226</v>
      </c>
      <c r="H46" s="68"/>
      <c r="I46" s="68"/>
      <c r="J46" s="68"/>
      <c r="K46" s="68"/>
      <c r="L46" s="69"/>
    </row>
    <row r="47" spans="1:12" ht="21" customHeight="1" x14ac:dyDescent="0.15">
      <c r="A47" s="144"/>
      <c r="B47" s="135" t="s">
        <v>220</v>
      </c>
      <c r="C47" s="136"/>
      <c r="D47" s="107" t="s">
        <v>223</v>
      </c>
      <c r="E47" s="107" t="s">
        <v>224</v>
      </c>
      <c r="F47" s="68"/>
      <c r="G47" s="78" t="s">
        <v>226</v>
      </c>
      <c r="H47" s="68"/>
      <c r="I47" s="68"/>
      <c r="J47" s="68"/>
      <c r="K47" s="68"/>
      <c r="L47" s="69"/>
    </row>
    <row r="48" spans="1:12" ht="21" customHeight="1" x14ac:dyDescent="0.15">
      <c r="A48" s="144"/>
      <c r="B48" s="135" t="s">
        <v>221</v>
      </c>
      <c r="C48" s="136"/>
      <c r="D48" s="107" t="s">
        <v>223</v>
      </c>
      <c r="E48" s="107" t="s">
        <v>224</v>
      </c>
      <c r="F48" s="68"/>
      <c r="G48" s="78" t="s">
        <v>226</v>
      </c>
      <c r="H48" s="68"/>
      <c r="I48" s="68"/>
      <c r="J48" s="68"/>
      <c r="K48" s="68"/>
      <c r="L48" s="69"/>
    </row>
    <row r="49" spans="1:12" ht="21" customHeight="1" x14ac:dyDescent="0.15">
      <c r="A49" s="144"/>
      <c r="B49" s="135" t="s">
        <v>222</v>
      </c>
      <c r="C49" s="136"/>
      <c r="D49" s="107" t="s">
        <v>223</v>
      </c>
      <c r="E49" s="107" t="s">
        <v>224</v>
      </c>
      <c r="F49" s="68"/>
      <c r="G49" s="78" t="s">
        <v>226</v>
      </c>
      <c r="H49" s="68"/>
      <c r="I49" s="68"/>
      <c r="J49" s="68"/>
      <c r="K49" s="68"/>
      <c r="L49" s="69"/>
    </row>
    <row r="50" spans="1:12" ht="21" customHeight="1" x14ac:dyDescent="0.15">
      <c r="A50" s="145"/>
      <c r="B50" s="115" t="s">
        <v>234</v>
      </c>
      <c r="C50" s="74"/>
      <c r="D50" s="74"/>
      <c r="E50" s="70"/>
      <c r="F50" s="70"/>
      <c r="G50" s="70"/>
      <c r="H50" s="70"/>
      <c r="I50" s="70"/>
      <c r="J50" s="70"/>
      <c r="K50" s="70"/>
      <c r="L50" s="71"/>
    </row>
    <row r="51" spans="1:12" ht="7.5" customHeight="1" x14ac:dyDescent="0.15">
      <c r="A51" s="86"/>
      <c r="B51" s="65"/>
      <c r="C51" s="66"/>
      <c r="D51" s="65"/>
      <c r="E51" s="65"/>
      <c r="F51" s="65"/>
      <c r="G51" s="65"/>
      <c r="H51" s="65"/>
      <c r="I51" s="65"/>
      <c r="J51" s="65"/>
      <c r="K51" s="65"/>
      <c r="L51" s="67"/>
    </row>
    <row r="52" spans="1:12" ht="6" customHeight="1" x14ac:dyDescent="0.15">
      <c r="A52" s="85"/>
      <c r="B52" s="68"/>
      <c r="C52" s="62"/>
      <c r="D52" s="68"/>
      <c r="E52" s="68"/>
      <c r="F52" s="68"/>
      <c r="G52" s="68"/>
      <c r="H52" s="68"/>
      <c r="I52" s="68"/>
      <c r="J52" s="68"/>
      <c r="K52" s="68"/>
      <c r="L52" s="69"/>
    </row>
    <row r="53" spans="1:12" ht="16.5" x14ac:dyDescent="0.15">
      <c r="A53" s="85" t="s">
        <v>189</v>
      </c>
      <c r="C53" s="83" t="s">
        <v>190</v>
      </c>
      <c r="D53" s="95"/>
      <c r="E53" s="95"/>
      <c r="F53" s="95"/>
      <c r="G53" s="95"/>
      <c r="H53" s="95"/>
      <c r="I53" s="95"/>
      <c r="J53" s="96"/>
      <c r="K53" s="97"/>
      <c r="L53" s="99"/>
    </row>
    <row r="54" spans="1:12" ht="15.75" customHeight="1" x14ac:dyDescent="0.15">
      <c r="A54" s="85"/>
      <c r="B54" s="98"/>
      <c r="C54" s="127"/>
      <c r="D54" s="128"/>
      <c r="E54" s="128"/>
      <c r="F54" s="128"/>
      <c r="G54" s="128"/>
      <c r="H54" s="128"/>
      <c r="I54" s="128"/>
      <c r="J54" s="128"/>
      <c r="K54" s="126"/>
      <c r="L54" s="99"/>
    </row>
    <row r="55" spans="1:12" ht="54.75" customHeight="1" x14ac:dyDescent="0.15">
      <c r="A55" s="85"/>
      <c r="B55" s="100"/>
      <c r="C55" s="124"/>
      <c r="D55" s="128"/>
      <c r="E55" s="128"/>
      <c r="F55" s="128"/>
      <c r="G55" s="128"/>
      <c r="H55" s="128"/>
      <c r="I55" s="128"/>
      <c r="J55" s="128"/>
      <c r="K55" s="126"/>
      <c r="L55" s="99"/>
    </row>
    <row r="56" spans="1:12" ht="9.75" customHeight="1" x14ac:dyDescent="0.15">
      <c r="A56" s="85"/>
      <c r="B56" s="100"/>
      <c r="C56" s="121"/>
      <c r="D56" s="122"/>
      <c r="E56" s="122"/>
      <c r="F56" s="122"/>
      <c r="G56" s="122"/>
      <c r="H56" s="122"/>
      <c r="I56" s="122"/>
      <c r="J56" s="122"/>
      <c r="K56" s="123"/>
      <c r="L56" s="99"/>
    </row>
    <row r="57" spans="1:12" ht="9.75" customHeight="1" x14ac:dyDescent="0.2">
      <c r="A57" s="82"/>
      <c r="B57" s="70"/>
      <c r="C57" s="74"/>
      <c r="D57" s="70"/>
      <c r="E57" s="70"/>
      <c r="F57" s="70"/>
      <c r="G57" s="70"/>
      <c r="H57" s="70"/>
      <c r="I57" s="70"/>
      <c r="J57" s="70"/>
      <c r="K57" s="70"/>
      <c r="L57" s="71"/>
    </row>
    <row r="58" spans="1:12" ht="26.25" customHeight="1" x14ac:dyDescent="0.2">
      <c r="I58" s="90" t="s">
        <v>196</v>
      </c>
      <c r="J58" s="146"/>
      <c r="K58" s="133"/>
      <c r="L58" s="134"/>
    </row>
    <row r="59" spans="1:12" ht="26.25" customHeight="1" x14ac:dyDescent="0.2">
      <c r="I59" s="90" t="s">
        <v>225</v>
      </c>
      <c r="J59" s="146"/>
      <c r="K59" s="133"/>
      <c r="L59" s="134"/>
    </row>
    <row r="60" spans="1:12" ht="11.25" customHeight="1" x14ac:dyDescent="0.2"/>
  </sheetData>
  <mergeCells count="20">
    <mergeCell ref="J58:L58"/>
    <mergeCell ref="A38:A41"/>
    <mergeCell ref="A7:A12"/>
    <mergeCell ref="D39:K41"/>
    <mergeCell ref="J59:L59"/>
    <mergeCell ref="A4:A5"/>
    <mergeCell ref="E35:K36"/>
    <mergeCell ref="I19:K25"/>
    <mergeCell ref="C54:K56"/>
    <mergeCell ref="I11:K11"/>
    <mergeCell ref="D14:K14"/>
    <mergeCell ref="B43:C43"/>
    <mergeCell ref="B44:C44"/>
    <mergeCell ref="B45:C45"/>
    <mergeCell ref="A43:A45"/>
    <mergeCell ref="B46:C46"/>
    <mergeCell ref="B47:C47"/>
    <mergeCell ref="B48:C48"/>
    <mergeCell ref="B49:C49"/>
    <mergeCell ref="A46:A50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6</xdr:row>
                    <xdr:rowOff>47625</xdr:rowOff>
                  </from>
                  <to>
                    <xdr:col>2</xdr:col>
                    <xdr:colOff>200025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47625</xdr:rowOff>
                  </from>
                  <to>
                    <xdr:col>2</xdr:col>
                    <xdr:colOff>85725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38100</xdr:rowOff>
                  </from>
                  <to>
                    <xdr:col>2</xdr:col>
                    <xdr:colOff>85725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28575</xdr:rowOff>
                  </from>
                  <to>
                    <xdr:col>2</xdr:col>
                    <xdr:colOff>85725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28575</xdr:rowOff>
                  </from>
                  <to>
                    <xdr:col>2</xdr:col>
                    <xdr:colOff>85725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9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0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28575</xdr:rowOff>
                  </from>
                  <to>
                    <xdr:col>2</xdr:col>
                    <xdr:colOff>19050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1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2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209550</xdr:rowOff>
                  </from>
                  <to>
                    <xdr:col>2</xdr:col>
                    <xdr:colOff>409575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3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219075</xdr:rowOff>
                  </from>
                  <to>
                    <xdr:col>2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4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0</xdr:rowOff>
                  </from>
                  <to>
                    <xdr:col>2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5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266700</xdr:rowOff>
                  </from>
                  <to>
                    <xdr:col>2</xdr:col>
                    <xdr:colOff>409575</xdr:colOff>
                    <xdr:row>27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6" name="Check Box 26">
              <controlPr defaultSize="0" autoFill="0" autoLine="0" autoPict="0">
                <anchor moveWithCells="1">
                  <from>
                    <xdr:col>7</xdr:col>
                    <xdr:colOff>466725</xdr:colOff>
                    <xdr:row>27</xdr:row>
                    <xdr:rowOff>266700</xdr:rowOff>
                  </from>
                  <to>
                    <xdr:col>8</xdr:col>
                    <xdr:colOff>466725</xdr:colOff>
                    <xdr:row>27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7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0</xdr:rowOff>
                  </from>
                  <to>
                    <xdr:col>2</xdr:col>
                    <xdr:colOff>419100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8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0</xdr:rowOff>
                  </from>
                  <to>
                    <xdr:col>2</xdr:col>
                    <xdr:colOff>419100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9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0</xdr:rowOff>
                  </from>
                  <to>
                    <xdr:col>2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0" name="Check Box 30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219075</xdr:rowOff>
                  </from>
                  <to>
                    <xdr:col>2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1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200025</xdr:rowOff>
                  </from>
                  <to>
                    <xdr:col>2</xdr:col>
                    <xdr:colOff>28575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2" name="Check Box 32">
              <controlPr defaultSize="0" autoFill="0" autoLine="0" autoPict="0">
                <anchor moveWithCells="1">
                  <from>
                    <xdr:col>0</xdr:col>
                    <xdr:colOff>685800</xdr:colOff>
                    <xdr:row>16</xdr:row>
                    <xdr:rowOff>0</xdr:rowOff>
                  </from>
                  <to>
                    <xdr:col>1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3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200025</xdr:rowOff>
                  </from>
                  <to>
                    <xdr:col>2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4" name="Check Box 34">
              <controlPr defaultSize="0" autoFill="0" autoLine="0" autoPict="0">
                <anchor moveWithCells="1">
                  <from>
                    <xdr:col>0</xdr:col>
                    <xdr:colOff>704850</xdr:colOff>
                    <xdr:row>29</xdr:row>
                    <xdr:rowOff>200025</xdr:rowOff>
                  </from>
                  <to>
                    <xdr:col>1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5" name="Check Box 35">
              <controlPr defaultSize="0" autoFill="0" autoLine="0" autoPict="0">
                <anchor moveWithCells="1">
                  <from>
                    <xdr:col>3</xdr:col>
                    <xdr:colOff>552450</xdr:colOff>
                    <xdr:row>32</xdr:row>
                    <xdr:rowOff>0</xdr:rowOff>
                  </from>
                  <to>
                    <xdr:col>4</xdr:col>
                    <xdr:colOff>47625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6" name="Check Box 36">
              <controlPr defaultSize="0" autoFill="0" autoLine="0" autoPict="0">
                <anchor moveWithCells="1">
                  <from>
                    <xdr:col>3</xdr:col>
                    <xdr:colOff>561975</xdr:colOff>
                    <xdr:row>33</xdr:row>
                    <xdr:rowOff>0</xdr:rowOff>
                  </from>
                  <to>
                    <xdr:col>4</xdr:col>
                    <xdr:colOff>476250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7" name="Check Box 37">
              <controlPr defaultSize="0" autoFill="0" autoLine="0" autoPict="0">
                <anchor moveWithCells="1">
                  <from>
                    <xdr:col>3</xdr:col>
                    <xdr:colOff>514350</xdr:colOff>
                    <xdr:row>7</xdr:row>
                    <xdr:rowOff>57150</xdr:rowOff>
                  </from>
                  <to>
                    <xdr:col>4</xdr:col>
                    <xdr:colOff>57150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8" name="Check Box 38">
              <controlPr defaultSize="0" autoFill="0" autoLine="0" autoPict="0">
                <anchor moveWithCells="1">
                  <from>
                    <xdr:col>6</xdr:col>
                    <xdr:colOff>466725</xdr:colOff>
                    <xdr:row>10</xdr:row>
                    <xdr:rowOff>9525</xdr:rowOff>
                  </from>
                  <to>
                    <xdr:col>7</xdr:col>
                    <xdr:colOff>95250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9" name="Check Box 39">
              <controlPr defaultSize="0" autoFill="0" autoLine="0" autoPict="0">
                <anchor moveWithCells="1">
                  <from>
                    <xdr:col>2</xdr:col>
                    <xdr:colOff>619125</xdr:colOff>
                    <xdr:row>43</xdr:row>
                    <xdr:rowOff>19050</xdr:rowOff>
                  </from>
                  <to>
                    <xdr:col>3</xdr:col>
                    <xdr:colOff>200025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0" name="Check Box 40">
              <controlPr defaultSize="0" autoFill="0" autoLine="0" autoPict="0">
                <anchor moveWithCells="1">
                  <from>
                    <xdr:col>2</xdr:col>
                    <xdr:colOff>619125</xdr:colOff>
                    <xdr:row>42</xdr:row>
                    <xdr:rowOff>19050</xdr:rowOff>
                  </from>
                  <to>
                    <xdr:col>3</xdr:col>
                    <xdr:colOff>200025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1" name="Check Box 41">
              <controlPr defaultSize="0" autoFill="0" autoLine="0" autoPict="0">
                <anchor moveWithCells="1">
                  <from>
                    <xdr:col>2</xdr:col>
                    <xdr:colOff>619125</xdr:colOff>
                    <xdr:row>44</xdr:row>
                    <xdr:rowOff>19050</xdr:rowOff>
                  </from>
                  <to>
                    <xdr:col>3</xdr:col>
                    <xdr:colOff>200025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2" name="Check Box 43">
              <controlPr defaultSize="0" autoFill="0" autoLine="0" autoPict="0">
                <anchor moveWithCells="1">
                  <from>
                    <xdr:col>3</xdr:col>
                    <xdr:colOff>762000</xdr:colOff>
                    <xdr:row>42</xdr:row>
                    <xdr:rowOff>19050</xdr:rowOff>
                  </from>
                  <to>
                    <xdr:col>4</xdr:col>
                    <xdr:colOff>266700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3" name="Check Box 44">
              <controlPr defaultSize="0" autoFill="0" autoLine="0" autoPict="0">
                <anchor moveWithCells="1">
                  <from>
                    <xdr:col>3</xdr:col>
                    <xdr:colOff>762000</xdr:colOff>
                    <xdr:row>43</xdr:row>
                    <xdr:rowOff>9525</xdr:rowOff>
                  </from>
                  <to>
                    <xdr:col>4</xdr:col>
                    <xdr:colOff>266700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4" name="Check Box 45">
              <controlPr defaultSize="0" autoFill="0" autoLine="0" autoPict="0">
                <anchor moveWithCells="1">
                  <from>
                    <xdr:col>3</xdr:col>
                    <xdr:colOff>762000</xdr:colOff>
                    <xdr:row>44</xdr:row>
                    <xdr:rowOff>9525</xdr:rowOff>
                  </from>
                  <to>
                    <xdr:col>4</xdr:col>
                    <xdr:colOff>257175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5" name="Check Box 46">
              <controlPr defaultSize="0" autoFill="0" autoLine="0" autoPict="0">
                <anchor moveWithCells="1">
                  <from>
                    <xdr:col>2</xdr:col>
                    <xdr:colOff>676275</xdr:colOff>
                    <xdr:row>45</xdr:row>
                    <xdr:rowOff>19050</xdr:rowOff>
                  </from>
                  <to>
                    <xdr:col>3</xdr:col>
                    <xdr:colOff>257175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6" name="Check Box 47">
              <controlPr defaultSize="0" autoFill="0" autoLine="0" autoPict="0">
                <anchor moveWithCells="1">
                  <from>
                    <xdr:col>4</xdr:col>
                    <xdr:colOff>19050</xdr:colOff>
                    <xdr:row>45</xdr:row>
                    <xdr:rowOff>19050</xdr:rowOff>
                  </from>
                  <to>
                    <xdr:col>4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7" name="Check Box 48">
              <controlPr defaultSize="0" autoFill="0" autoLine="0" autoPict="0">
                <anchor moveWithCells="1">
                  <from>
                    <xdr:col>2</xdr:col>
                    <xdr:colOff>676275</xdr:colOff>
                    <xdr:row>46</xdr:row>
                    <xdr:rowOff>19050</xdr:rowOff>
                  </from>
                  <to>
                    <xdr:col>3</xdr:col>
                    <xdr:colOff>257175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8" name="Check Box 49">
              <controlPr defaultSize="0" autoFill="0" autoLine="0" autoPict="0">
                <anchor moveWithCells="1">
                  <from>
                    <xdr:col>4</xdr:col>
                    <xdr:colOff>19050</xdr:colOff>
                    <xdr:row>46</xdr:row>
                    <xdr:rowOff>19050</xdr:rowOff>
                  </from>
                  <to>
                    <xdr:col>4</xdr:col>
                    <xdr:colOff>285750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9" name="Check Box 50">
              <controlPr defaultSize="0" autoFill="0" autoLine="0" autoPict="0">
                <anchor moveWithCells="1">
                  <from>
                    <xdr:col>2</xdr:col>
                    <xdr:colOff>676275</xdr:colOff>
                    <xdr:row>47</xdr:row>
                    <xdr:rowOff>19050</xdr:rowOff>
                  </from>
                  <to>
                    <xdr:col>3</xdr:col>
                    <xdr:colOff>257175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0" name="Check Box 51">
              <controlPr defaultSize="0" autoFill="0" autoLine="0" autoPict="0">
                <anchor moveWithCells="1">
                  <from>
                    <xdr:col>4</xdr:col>
                    <xdr:colOff>19050</xdr:colOff>
                    <xdr:row>47</xdr:row>
                    <xdr:rowOff>19050</xdr:rowOff>
                  </from>
                  <to>
                    <xdr:col>4</xdr:col>
                    <xdr:colOff>285750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1" name="Check Box 52">
              <controlPr defaultSize="0" autoFill="0" autoLine="0" autoPict="0">
                <anchor moveWithCells="1">
                  <from>
                    <xdr:col>2</xdr:col>
                    <xdr:colOff>676275</xdr:colOff>
                    <xdr:row>48</xdr:row>
                    <xdr:rowOff>19050</xdr:rowOff>
                  </from>
                  <to>
                    <xdr:col>3</xdr:col>
                    <xdr:colOff>257175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2" name="Check Box 53">
              <controlPr defaultSize="0" autoFill="0" autoLine="0" autoPict="0">
                <anchor moveWithCells="1">
                  <from>
                    <xdr:col>4</xdr:col>
                    <xdr:colOff>19050</xdr:colOff>
                    <xdr:row>48</xdr:row>
                    <xdr:rowOff>19050</xdr:rowOff>
                  </from>
                  <to>
                    <xdr:col>4</xdr:col>
                    <xdr:colOff>285750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3" name="Check Box 54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228600</xdr:rowOff>
                  </from>
                  <to>
                    <xdr:col>2</xdr:col>
                    <xdr:colOff>38100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4" name="Check Box 55">
              <controlPr defaultSize="0" autoFill="0" autoLine="0" autoPict="0">
                <anchor moveWithCells="1">
                  <from>
                    <xdr:col>0</xdr:col>
                    <xdr:colOff>714375</xdr:colOff>
                    <xdr:row>39</xdr:row>
                    <xdr:rowOff>228600</xdr:rowOff>
                  </from>
                  <to>
                    <xdr:col>1</xdr:col>
                    <xdr:colOff>180975</xdr:colOff>
                    <xdr:row>41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X33"/>
  <sheetViews>
    <sheetView view="pageBreakPreview" zoomScaleNormal="85" zoomScaleSheetLayoutView="100" zoomScalePageLayoutView="40" workbookViewId="0">
      <pane xSplit="5" ySplit="10" topLeftCell="F14" activePane="bottomRight" state="frozen"/>
      <selection activeCell="B6" sqref="B6"/>
      <selection pane="topRight" activeCell="B6" sqref="B6"/>
      <selection pane="bottomLeft" activeCell="B6" sqref="B6"/>
      <selection pane="bottomRight" activeCell="O3" sqref="O3"/>
    </sheetView>
  </sheetViews>
  <sheetFormatPr defaultColWidth="3.875" defaultRowHeight="13.5" outlineLevelRow="1" outlineLevelCol="1" x14ac:dyDescent="0.15"/>
  <cols>
    <col min="1" max="1" width="2" style="1" customWidth="1"/>
    <col min="2" max="2" width="4" style="1" customWidth="1"/>
    <col min="3" max="3" width="23.125" style="1" bestFit="1" customWidth="1"/>
    <col min="4" max="4" width="16.375" style="1" bestFit="1" customWidth="1"/>
    <col min="5" max="5" width="12.125" style="2" customWidth="1"/>
    <col min="6" max="6" width="9" style="2" customWidth="1"/>
    <col min="7" max="7" width="14.125" style="2" customWidth="1"/>
    <col min="8" max="8" width="5.25" style="10" customWidth="1"/>
    <col min="9" max="9" width="5.25" style="1" customWidth="1"/>
    <col min="10" max="10" width="12.375" style="1" customWidth="1"/>
    <col min="11" max="16" width="4.125" style="1" customWidth="1" outlineLevel="1"/>
    <col min="17" max="17" width="9.25" style="1" customWidth="1" outlineLevel="1"/>
    <col min="18" max="18" width="10.875" style="1" customWidth="1" outlineLevel="1"/>
    <col min="19" max="19" width="19" style="1" customWidth="1" outlineLevel="1"/>
    <col min="20" max="20" width="10.5" customWidth="1" outlineLevel="1"/>
    <col min="21" max="21" width="17.25" style="1" customWidth="1" outlineLevel="1"/>
    <col min="22" max="22" width="11.75" customWidth="1" outlineLevel="1"/>
    <col min="23" max="23" width="12.25" style="1" customWidth="1" outlineLevel="1"/>
    <col min="24" max="25" width="10.375" style="1" customWidth="1"/>
    <col min="26" max="26" width="31.625" style="1" customWidth="1"/>
    <col min="27" max="27" width="9.25" style="1" customWidth="1"/>
    <col min="28" max="28" width="14.5" style="1" customWidth="1"/>
    <col min="29" max="31" width="9.375" style="1" customWidth="1"/>
    <col min="32" max="33" width="9.375" style="1" customWidth="1" outlineLevel="1"/>
    <col min="34" max="42" width="12" style="1" customWidth="1" outlineLevel="1"/>
    <col min="43" max="43" width="9.875" style="37" bestFit="1" customWidth="1"/>
    <col min="44" max="44" width="10" style="37" bestFit="1" customWidth="1"/>
    <col min="45" max="47" width="12.75" style="1" customWidth="1"/>
    <col min="48" max="49" width="10.875" style="1" customWidth="1"/>
    <col min="50" max="50" width="11.5" style="1" customWidth="1"/>
    <col min="51" max="16384" width="3.875" style="1"/>
  </cols>
  <sheetData>
    <row r="1" spans="2:50" ht="10.5" x14ac:dyDescent="0.15">
      <c r="T1" s="1"/>
      <c r="V1" s="1"/>
    </row>
    <row r="2" spans="2:50" ht="10.5" x14ac:dyDescent="0.15">
      <c r="T2" s="1"/>
      <c r="V2" s="1"/>
    </row>
    <row r="3" spans="2:50" s="22" customFormat="1" ht="14.25" x14ac:dyDescent="0.15">
      <c r="B3" s="23" t="s">
        <v>29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1"/>
      <c r="AB3" s="21"/>
      <c r="AC3" s="21"/>
      <c r="AD3" s="21"/>
      <c r="AE3" s="21"/>
      <c r="AM3" s="22" t="s">
        <v>49</v>
      </c>
      <c r="AQ3" s="38"/>
      <c r="AR3" s="38"/>
    </row>
    <row r="4" spans="2:50" s="11" customFormat="1" ht="11.25" outlineLevel="1" collapsed="1" x14ac:dyDescent="0.15">
      <c r="B4" s="180" t="s">
        <v>98</v>
      </c>
      <c r="C4" s="173" t="s">
        <v>105</v>
      </c>
      <c r="D4" s="173" t="s">
        <v>104</v>
      </c>
      <c r="E4" s="154" t="s">
        <v>1</v>
      </c>
      <c r="F4" s="173" t="s">
        <v>103</v>
      </c>
      <c r="G4" s="156" t="s">
        <v>102</v>
      </c>
      <c r="H4" s="154" t="s">
        <v>0</v>
      </c>
      <c r="I4" s="154"/>
      <c r="J4" s="154"/>
      <c r="K4" s="151" t="s">
        <v>153</v>
      </c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173" t="s">
        <v>143</v>
      </c>
      <c r="Y4" s="155" t="s">
        <v>144</v>
      </c>
      <c r="Z4" s="179" t="s">
        <v>35</v>
      </c>
      <c r="AA4" s="170" t="s">
        <v>131</v>
      </c>
      <c r="AB4" s="170" t="s">
        <v>132</v>
      </c>
      <c r="AC4" s="170" t="s">
        <v>129</v>
      </c>
      <c r="AD4" s="170" t="s">
        <v>137</v>
      </c>
      <c r="AE4" s="170" t="s">
        <v>152</v>
      </c>
      <c r="AF4" s="176" t="s">
        <v>39</v>
      </c>
      <c r="AG4" s="176" t="s">
        <v>40</v>
      </c>
      <c r="AH4" s="176" t="s">
        <v>41</v>
      </c>
      <c r="AI4" s="176" t="s">
        <v>42</v>
      </c>
      <c r="AJ4" s="176" t="s">
        <v>43</v>
      </c>
      <c r="AK4" s="176" t="s">
        <v>44</v>
      </c>
      <c r="AL4" s="176" t="s">
        <v>38</v>
      </c>
      <c r="AM4" s="176" t="s">
        <v>45</v>
      </c>
      <c r="AN4" s="176" t="s">
        <v>46</v>
      </c>
      <c r="AO4" s="176" t="s">
        <v>47</v>
      </c>
      <c r="AP4" s="183" t="s">
        <v>48</v>
      </c>
      <c r="AQ4" s="189" t="s">
        <v>167</v>
      </c>
      <c r="AR4" s="189" t="s">
        <v>168</v>
      </c>
      <c r="AS4" s="189" t="s">
        <v>169</v>
      </c>
      <c r="AT4" s="189" t="s">
        <v>170</v>
      </c>
      <c r="AU4" s="189" t="s">
        <v>171</v>
      </c>
      <c r="AV4" s="189" t="s">
        <v>172</v>
      </c>
      <c r="AW4" s="189" t="s">
        <v>173</v>
      </c>
      <c r="AX4" s="189" t="s">
        <v>174</v>
      </c>
    </row>
    <row r="5" spans="2:50" s="11" customFormat="1" ht="13.5" customHeight="1" outlineLevel="1" x14ac:dyDescent="0.15">
      <c r="B5" s="180"/>
      <c r="C5" s="174"/>
      <c r="D5" s="174"/>
      <c r="E5" s="154"/>
      <c r="F5" s="181"/>
      <c r="G5" s="156"/>
      <c r="H5" s="156" t="s">
        <v>101</v>
      </c>
      <c r="I5" s="156" t="s">
        <v>100</v>
      </c>
      <c r="J5" s="155" t="s">
        <v>155</v>
      </c>
      <c r="K5" s="151" t="s">
        <v>120</v>
      </c>
      <c r="L5" s="152"/>
      <c r="M5" s="152"/>
      <c r="N5" s="152"/>
      <c r="O5" s="152"/>
      <c r="P5" s="152"/>
      <c r="Q5" s="152"/>
      <c r="R5" s="152"/>
      <c r="S5" s="153"/>
      <c r="T5" s="151" t="s">
        <v>121</v>
      </c>
      <c r="U5" s="152"/>
      <c r="V5" s="152"/>
      <c r="W5" s="153"/>
      <c r="X5" s="174"/>
      <c r="Y5" s="155"/>
      <c r="Z5" s="179"/>
      <c r="AA5" s="171"/>
      <c r="AB5" s="171"/>
      <c r="AC5" s="171"/>
      <c r="AD5" s="171"/>
      <c r="AE5" s="171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84"/>
      <c r="AQ5" s="179"/>
      <c r="AR5" s="179"/>
      <c r="AS5" s="179"/>
      <c r="AT5" s="179"/>
      <c r="AU5" s="179"/>
      <c r="AV5" s="179"/>
      <c r="AW5" s="179"/>
      <c r="AX5" s="179"/>
    </row>
    <row r="6" spans="2:50" s="11" customFormat="1" ht="11.25" customHeight="1" outlineLevel="1" x14ac:dyDescent="0.15">
      <c r="B6" s="180"/>
      <c r="C6" s="174"/>
      <c r="D6" s="174"/>
      <c r="E6" s="154"/>
      <c r="F6" s="181"/>
      <c r="G6" s="156"/>
      <c r="H6" s="156"/>
      <c r="I6" s="156"/>
      <c r="J6" s="155"/>
      <c r="K6" s="157" t="s">
        <v>2</v>
      </c>
      <c r="L6" s="158"/>
      <c r="M6" s="158"/>
      <c r="N6" s="158"/>
      <c r="O6" s="158"/>
      <c r="P6" s="159"/>
      <c r="Q6" s="186" t="s">
        <v>125</v>
      </c>
      <c r="R6" s="167" t="s">
        <v>6</v>
      </c>
      <c r="S6" s="12"/>
      <c r="T6" s="186" t="s">
        <v>106</v>
      </c>
      <c r="U6" s="186" t="s">
        <v>3</v>
      </c>
      <c r="V6" s="167" t="s">
        <v>7</v>
      </c>
      <c r="W6" s="13"/>
      <c r="X6" s="174"/>
      <c r="Y6" s="185"/>
      <c r="Z6" s="179"/>
      <c r="AA6" s="171"/>
      <c r="AB6" s="171"/>
      <c r="AC6" s="171"/>
      <c r="AD6" s="171"/>
      <c r="AE6" s="171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84"/>
      <c r="AQ6" s="179"/>
      <c r="AR6" s="179"/>
      <c r="AS6" s="179"/>
      <c r="AT6" s="179"/>
      <c r="AU6" s="179"/>
      <c r="AV6" s="179"/>
      <c r="AW6" s="179"/>
      <c r="AX6" s="179"/>
    </row>
    <row r="7" spans="2:50" s="11" customFormat="1" ht="11.25" customHeight="1" outlineLevel="1" x14ac:dyDescent="0.15">
      <c r="B7" s="180"/>
      <c r="C7" s="174"/>
      <c r="D7" s="174"/>
      <c r="E7" s="154"/>
      <c r="F7" s="181"/>
      <c r="G7" s="156"/>
      <c r="H7" s="156"/>
      <c r="I7" s="156"/>
      <c r="J7" s="155"/>
      <c r="K7" s="160" t="s">
        <v>156</v>
      </c>
      <c r="L7" s="161"/>
      <c r="M7" s="162"/>
      <c r="N7" s="160" t="s">
        <v>11</v>
      </c>
      <c r="O7" s="161"/>
      <c r="P7" s="162"/>
      <c r="Q7" s="187"/>
      <c r="R7" s="168"/>
      <c r="S7" s="12"/>
      <c r="T7" s="187"/>
      <c r="U7" s="187"/>
      <c r="V7" s="168"/>
      <c r="W7" s="13"/>
      <c r="X7" s="174"/>
      <c r="Y7" s="185"/>
      <c r="Z7" s="179"/>
      <c r="AA7" s="171"/>
      <c r="AB7" s="171"/>
      <c r="AC7" s="171"/>
      <c r="AD7" s="171"/>
      <c r="AE7" s="171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84"/>
      <c r="AQ7" s="179"/>
      <c r="AR7" s="179"/>
      <c r="AS7" s="179"/>
      <c r="AT7" s="179"/>
      <c r="AU7" s="179"/>
      <c r="AV7" s="179"/>
      <c r="AW7" s="179"/>
      <c r="AX7" s="179"/>
    </row>
    <row r="8" spans="2:50" s="11" customFormat="1" ht="11.25" customHeight="1" outlineLevel="1" x14ac:dyDescent="0.15">
      <c r="B8" s="180"/>
      <c r="C8" s="174"/>
      <c r="D8" s="174"/>
      <c r="E8" s="154"/>
      <c r="F8" s="181"/>
      <c r="G8" s="156"/>
      <c r="H8" s="156"/>
      <c r="I8" s="156"/>
      <c r="J8" s="155"/>
      <c r="K8" s="165" t="s">
        <v>4</v>
      </c>
      <c r="L8" s="165" t="s">
        <v>5</v>
      </c>
      <c r="M8" s="165" t="s">
        <v>130</v>
      </c>
      <c r="N8" s="163" t="s">
        <v>4</v>
      </c>
      <c r="O8" s="163" t="s">
        <v>5</v>
      </c>
      <c r="P8" s="163" t="s">
        <v>130</v>
      </c>
      <c r="Q8" s="187"/>
      <c r="R8" s="168"/>
      <c r="S8" s="14"/>
      <c r="T8" s="187"/>
      <c r="U8" s="187"/>
      <c r="V8" s="168"/>
      <c r="W8" s="15"/>
      <c r="X8" s="174"/>
      <c r="Y8" s="185"/>
      <c r="Z8" s="179"/>
      <c r="AA8" s="171"/>
      <c r="AB8" s="171"/>
      <c r="AC8" s="171"/>
      <c r="AD8" s="171"/>
      <c r="AE8" s="171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84"/>
      <c r="AQ8" s="179"/>
      <c r="AR8" s="179"/>
      <c r="AS8" s="179"/>
      <c r="AT8" s="179"/>
      <c r="AU8" s="179"/>
      <c r="AV8" s="179"/>
      <c r="AW8" s="179"/>
      <c r="AX8" s="179"/>
    </row>
    <row r="9" spans="2:50" s="11" customFormat="1" ht="43.5" customHeight="1" outlineLevel="1" x14ac:dyDescent="0.15">
      <c r="B9" s="180"/>
      <c r="C9" s="175"/>
      <c r="D9" s="175"/>
      <c r="E9" s="154"/>
      <c r="F9" s="182"/>
      <c r="G9" s="156"/>
      <c r="H9" s="156"/>
      <c r="I9" s="156"/>
      <c r="J9" s="155"/>
      <c r="K9" s="166"/>
      <c r="L9" s="166"/>
      <c r="M9" s="166"/>
      <c r="N9" s="164"/>
      <c r="O9" s="164"/>
      <c r="P9" s="164"/>
      <c r="Q9" s="188"/>
      <c r="R9" s="169"/>
      <c r="S9" s="20" t="s">
        <v>154</v>
      </c>
      <c r="T9" s="188"/>
      <c r="U9" s="188"/>
      <c r="V9" s="169"/>
      <c r="W9" s="20" t="s">
        <v>107</v>
      </c>
      <c r="X9" s="175"/>
      <c r="Y9" s="185"/>
      <c r="Z9" s="179"/>
      <c r="AA9" s="172"/>
      <c r="AB9" s="172"/>
      <c r="AC9" s="172"/>
      <c r="AD9" s="172"/>
      <c r="AE9" s="172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84"/>
      <c r="AQ9" s="190"/>
      <c r="AR9" s="190"/>
      <c r="AS9" s="190"/>
      <c r="AT9" s="190"/>
      <c r="AU9" s="190"/>
      <c r="AV9" s="190"/>
      <c r="AW9" s="190"/>
      <c r="AX9" s="190"/>
    </row>
    <row r="10" spans="2:50" s="19" customFormat="1" ht="11.25" x14ac:dyDescent="0.15">
      <c r="B10" s="16" t="s">
        <v>12</v>
      </c>
      <c r="C10" s="16" t="s">
        <v>108</v>
      </c>
      <c r="D10" s="16" t="s">
        <v>13</v>
      </c>
      <c r="E10" s="16" t="s">
        <v>14</v>
      </c>
      <c r="F10" s="16" t="s">
        <v>15</v>
      </c>
      <c r="G10" s="16" t="s">
        <v>109</v>
      </c>
      <c r="H10" s="16" t="s">
        <v>50</v>
      </c>
      <c r="I10" s="16" t="s">
        <v>16</v>
      </c>
      <c r="J10" s="16" t="s">
        <v>17</v>
      </c>
      <c r="K10" s="16" t="s">
        <v>18</v>
      </c>
      <c r="L10" s="16" t="s">
        <v>19</v>
      </c>
      <c r="M10" s="16" t="s">
        <v>20</v>
      </c>
      <c r="N10" s="16" t="s">
        <v>21</v>
      </c>
      <c r="O10" s="16" t="s">
        <v>22</v>
      </c>
      <c r="P10" s="16" t="s">
        <v>23</v>
      </c>
      <c r="Q10" s="16" t="s">
        <v>24</v>
      </c>
      <c r="R10" s="16" t="s">
        <v>25</v>
      </c>
      <c r="S10" s="16" t="s">
        <v>110</v>
      </c>
      <c r="T10" s="16" t="s">
        <v>26</v>
      </c>
      <c r="U10" s="16" t="s">
        <v>27</v>
      </c>
      <c r="V10" s="16" t="s">
        <v>111</v>
      </c>
      <c r="W10" s="16" t="s">
        <v>31</v>
      </c>
      <c r="X10" s="16" t="s">
        <v>30</v>
      </c>
      <c r="Y10" s="16" t="s">
        <v>32</v>
      </c>
      <c r="Z10" s="16" t="s">
        <v>33</v>
      </c>
      <c r="AA10" s="17" t="s">
        <v>112</v>
      </c>
      <c r="AB10" s="17" t="s">
        <v>99</v>
      </c>
      <c r="AC10" s="17" t="s">
        <v>34</v>
      </c>
      <c r="AD10" s="17" t="s">
        <v>113</v>
      </c>
      <c r="AE10" s="17" t="s">
        <v>151</v>
      </c>
      <c r="AF10" s="18" t="s">
        <v>133</v>
      </c>
      <c r="AG10" s="18" t="s">
        <v>114</v>
      </c>
      <c r="AH10" s="18" t="s">
        <v>115</v>
      </c>
      <c r="AI10" s="18" t="s">
        <v>116</v>
      </c>
      <c r="AJ10" s="18" t="s">
        <v>117</v>
      </c>
      <c r="AK10" s="18" t="s">
        <v>118</v>
      </c>
      <c r="AL10" s="18" t="s">
        <v>119</v>
      </c>
      <c r="AM10" s="18" t="s">
        <v>134</v>
      </c>
      <c r="AN10" s="18" t="s">
        <v>135</v>
      </c>
      <c r="AO10" s="18" t="s">
        <v>136</v>
      </c>
      <c r="AP10" s="18" t="s">
        <v>166</v>
      </c>
      <c r="AQ10" s="39" t="s">
        <v>158</v>
      </c>
      <c r="AR10" s="39" t="s">
        <v>159</v>
      </c>
      <c r="AS10" s="39" t="s">
        <v>160</v>
      </c>
      <c r="AT10" s="39" t="s">
        <v>161</v>
      </c>
      <c r="AU10" s="39" t="s">
        <v>162</v>
      </c>
      <c r="AV10" s="39" t="s">
        <v>163</v>
      </c>
      <c r="AW10" s="39" t="s">
        <v>164</v>
      </c>
      <c r="AX10" s="39" t="s">
        <v>165</v>
      </c>
    </row>
    <row r="11" spans="2:50" s="3" customFormat="1" ht="19.5" customHeight="1" x14ac:dyDescent="0.15">
      <c r="B11" s="8">
        <v>1</v>
      </c>
      <c r="C11" s="45"/>
      <c r="D11" s="4"/>
      <c r="E11" s="4"/>
      <c r="F11" s="46"/>
      <c r="G11" s="45"/>
      <c r="H11" s="46"/>
      <c r="I11" s="46"/>
      <c r="J11" s="47"/>
      <c r="K11" s="44"/>
      <c r="L11" s="44"/>
      <c r="M11" s="44"/>
      <c r="N11" s="44"/>
      <c r="O11" s="44"/>
      <c r="P11" s="44"/>
      <c r="Q11" s="44"/>
      <c r="R11" s="4"/>
      <c r="S11" s="5"/>
      <c r="T11" s="44"/>
      <c r="U11" s="6"/>
      <c r="V11" s="4"/>
      <c r="W11" s="6"/>
      <c r="X11" s="6"/>
      <c r="Y11" s="4"/>
      <c r="Z11" s="7"/>
      <c r="AA11" s="36">
        <f>IF(テーブル1[[#This Row],[列7]]="有",1,0)</f>
        <v>0</v>
      </c>
      <c r="AB11" s="36">
        <f>IF(テーブル1[[#This Row],[列8]]="有",1,0)</f>
        <v>0</v>
      </c>
      <c r="AC11" s="36">
        <f>IF(テーブル1[[#This Row],[列29]]=1,1,IF(テーブル1[[#This Row],[列30]]=1,1,0))</f>
        <v>0</v>
      </c>
      <c r="AD11" s="36">
        <f>IF(テーブル1[[#This Row],[列8]]="無",1,0)</f>
        <v>0</v>
      </c>
      <c r="AE11" s="36">
        <f>SUM(テーブル1[[#This Row],[列10]:[列18]])</f>
        <v>0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40"/>
      <c r="AR11" s="40"/>
      <c r="AS11" s="40"/>
      <c r="AT11" s="40"/>
      <c r="AU11" s="40"/>
      <c r="AV11" s="40">
        <f>IF(SUM(テーブル1[[#This Row],[列45]:[列49]])&gt;=1,1,0)</f>
        <v>0</v>
      </c>
      <c r="AW11" s="40"/>
      <c r="AX11" s="40"/>
    </row>
    <row r="12" spans="2:50" s="3" customFormat="1" ht="19.5" customHeight="1" x14ac:dyDescent="0.15">
      <c r="B12" s="8">
        <v>2</v>
      </c>
      <c r="C12" s="45"/>
      <c r="D12" s="4"/>
      <c r="E12" s="4"/>
      <c r="F12" s="46"/>
      <c r="G12" s="45"/>
      <c r="H12" s="46"/>
      <c r="I12" s="46"/>
      <c r="J12" s="47"/>
      <c r="K12" s="44"/>
      <c r="L12" s="44"/>
      <c r="M12" s="44"/>
      <c r="N12" s="44"/>
      <c r="O12" s="44"/>
      <c r="P12" s="44"/>
      <c r="Q12" s="44"/>
      <c r="R12" s="4"/>
      <c r="S12" s="5"/>
      <c r="T12" s="44"/>
      <c r="U12" s="6"/>
      <c r="V12" s="4"/>
      <c r="W12" s="6"/>
      <c r="X12" s="6"/>
      <c r="Y12" s="4"/>
      <c r="Z12" s="7"/>
      <c r="AA12" s="36">
        <f>IF(テーブル1[[#This Row],[列7]]="有",1,0)</f>
        <v>0</v>
      </c>
      <c r="AB12" s="36">
        <f>IF(テーブル1[[#This Row],[列8]]="有",1,0)</f>
        <v>0</v>
      </c>
      <c r="AC12" s="36">
        <f>IF(テーブル1[[#This Row],[列29]]=1,1,IF(テーブル1[[#This Row],[列30]]=1,1,0))</f>
        <v>0</v>
      </c>
      <c r="AD12" s="36">
        <f>IF(テーブル1[[#This Row],[列8]]="無",1,0)</f>
        <v>0</v>
      </c>
      <c r="AE12" s="36">
        <f>SUM(テーブル1[[#This Row],[列10]:[列18]])</f>
        <v>0</v>
      </c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40"/>
      <c r="AR12" s="40"/>
      <c r="AS12" s="40"/>
      <c r="AT12" s="40"/>
      <c r="AU12" s="40"/>
      <c r="AV12" s="40">
        <f>IF(SUM(テーブル1[[#This Row],[列45]:[列49]])&gt;=1,1,0)</f>
        <v>0</v>
      </c>
      <c r="AW12" s="40"/>
      <c r="AX12" s="40"/>
    </row>
    <row r="13" spans="2:50" s="3" customFormat="1" ht="19.5" customHeight="1" x14ac:dyDescent="0.15">
      <c r="B13" s="8">
        <v>3</v>
      </c>
      <c r="C13" s="45"/>
      <c r="D13" s="4"/>
      <c r="E13" s="4"/>
      <c r="F13" s="46"/>
      <c r="G13" s="45"/>
      <c r="H13" s="46"/>
      <c r="I13" s="46"/>
      <c r="J13" s="47"/>
      <c r="K13" s="44"/>
      <c r="L13" s="44"/>
      <c r="M13" s="44"/>
      <c r="N13" s="44"/>
      <c r="O13" s="44"/>
      <c r="P13" s="44"/>
      <c r="Q13" s="44"/>
      <c r="R13" s="4"/>
      <c r="S13" s="57"/>
      <c r="T13" s="5"/>
      <c r="U13" s="6"/>
      <c r="V13" s="4"/>
      <c r="W13" s="6"/>
      <c r="X13" s="6"/>
      <c r="Y13" s="4"/>
      <c r="Z13" s="7"/>
      <c r="AA13" s="36">
        <f>IF(テーブル1[[#This Row],[列7]]="有",1,0)</f>
        <v>0</v>
      </c>
      <c r="AB13" s="36">
        <f>IF(テーブル1[[#This Row],[列8]]="有",1,0)</f>
        <v>0</v>
      </c>
      <c r="AC13" s="36">
        <f>IF(テーブル1[[#This Row],[列29]]=1,1,IF(テーブル1[[#This Row],[列30]]=1,1,0))</f>
        <v>0</v>
      </c>
      <c r="AD13" s="36">
        <f>IF(テーブル1[[#This Row],[列8]]="無",1,0)</f>
        <v>0</v>
      </c>
      <c r="AE13" s="36">
        <f>SUM(テーブル1[[#This Row],[列10]:[列18]])</f>
        <v>0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40"/>
      <c r="AR13" s="40"/>
      <c r="AS13" s="40"/>
      <c r="AT13" s="40"/>
      <c r="AU13" s="40"/>
      <c r="AV13" s="40">
        <f>IF(SUM(テーブル1[[#This Row],[列45]:[列49]])&gt;=1,1,0)</f>
        <v>0</v>
      </c>
      <c r="AW13" s="40"/>
      <c r="AX13" s="40"/>
    </row>
    <row r="14" spans="2:50" s="3" customFormat="1" ht="19.5" customHeight="1" x14ac:dyDescent="0.15">
      <c r="B14" s="8">
        <v>4</v>
      </c>
      <c r="C14" s="45"/>
      <c r="D14" s="4"/>
      <c r="E14" s="4"/>
      <c r="F14" s="46"/>
      <c r="G14" s="45"/>
      <c r="H14" s="46"/>
      <c r="I14" s="46"/>
      <c r="J14" s="47"/>
      <c r="K14" s="44"/>
      <c r="L14" s="44"/>
      <c r="M14" s="44"/>
      <c r="N14" s="44"/>
      <c r="O14" s="44"/>
      <c r="P14" s="44"/>
      <c r="Q14" s="44"/>
      <c r="R14" s="4"/>
      <c r="S14" s="5"/>
      <c r="T14" s="44"/>
      <c r="U14" s="6"/>
      <c r="V14" s="4"/>
      <c r="W14" s="6"/>
      <c r="X14" s="6"/>
      <c r="Y14" s="4"/>
      <c r="Z14" s="7"/>
      <c r="AA14" s="36">
        <f>IF(テーブル1[[#This Row],[列7]]="有",1,0)</f>
        <v>0</v>
      </c>
      <c r="AB14" s="36">
        <f>IF(テーブル1[[#This Row],[列8]]="有",1,0)</f>
        <v>0</v>
      </c>
      <c r="AC14" s="36">
        <f>IF(テーブル1[[#This Row],[列29]]=1,1,IF(テーブル1[[#This Row],[列30]]=1,1,0))</f>
        <v>0</v>
      </c>
      <c r="AD14" s="36">
        <f>IF(テーブル1[[#This Row],[列8]]="無",1,0)</f>
        <v>0</v>
      </c>
      <c r="AE14" s="36">
        <f>SUM(テーブル1[[#This Row],[列10]:[列18]])</f>
        <v>0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40"/>
      <c r="AR14" s="40"/>
      <c r="AS14" s="40"/>
      <c r="AT14" s="40"/>
      <c r="AU14" s="40"/>
      <c r="AV14" s="40">
        <f>IF(SUM(テーブル1[[#This Row],[列45]:[列49]])&gt;=1,1,0)</f>
        <v>0</v>
      </c>
      <c r="AW14" s="40"/>
      <c r="AX14" s="40"/>
    </row>
    <row r="15" spans="2:50" s="3" customFormat="1" ht="19.5" customHeight="1" x14ac:dyDescent="0.15">
      <c r="B15" s="8">
        <v>5</v>
      </c>
      <c r="C15" s="45"/>
      <c r="D15" s="4"/>
      <c r="E15" s="4"/>
      <c r="F15" s="46"/>
      <c r="G15" s="45"/>
      <c r="H15" s="46"/>
      <c r="I15" s="46"/>
      <c r="J15" s="47"/>
      <c r="K15" s="44"/>
      <c r="L15" s="44"/>
      <c r="M15" s="44"/>
      <c r="N15" s="44"/>
      <c r="O15" s="44"/>
      <c r="P15" s="44"/>
      <c r="Q15" s="44"/>
      <c r="R15" s="4"/>
      <c r="S15" s="5"/>
      <c r="T15" s="44"/>
      <c r="U15" s="6"/>
      <c r="V15" s="4"/>
      <c r="W15" s="6"/>
      <c r="X15" s="6"/>
      <c r="Y15" s="4"/>
      <c r="Z15" s="7"/>
      <c r="AA15" s="36">
        <f>IF(テーブル1[[#This Row],[列7]]="有",1,0)</f>
        <v>0</v>
      </c>
      <c r="AB15" s="36">
        <f>IF(テーブル1[[#This Row],[列8]]="有",1,0)</f>
        <v>0</v>
      </c>
      <c r="AC15" s="36">
        <f>IF(テーブル1[[#This Row],[列29]]=1,1,IF(テーブル1[[#This Row],[列30]]=1,1,0))</f>
        <v>0</v>
      </c>
      <c r="AD15" s="36">
        <f>IF(テーブル1[[#This Row],[列8]]="無",1,0)</f>
        <v>0</v>
      </c>
      <c r="AE15" s="36">
        <f>SUM(テーブル1[[#This Row],[列10]:[列18]])</f>
        <v>0</v>
      </c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40"/>
      <c r="AR15" s="40"/>
      <c r="AS15" s="40"/>
      <c r="AT15" s="40"/>
      <c r="AU15" s="40"/>
      <c r="AV15" s="40">
        <f>IF(SUM(テーブル1[[#This Row],[列45]:[列49]])&gt;=1,1,0)</f>
        <v>0</v>
      </c>
      <c r="AW15" s="40"/>
      <c r="AX15" s="40"/>
    </row>
    <row r="16" spans="2:50" s="3" customFormat="1" ht="19.5" customHeight="1" x14ac:dyDescent="0.15">
      <c r="B16" s="8">
        <v>6</v>
      </c>
      <c r="C16" s="45"/>
      <c r="D16" s="4"/>
      <c r="E16" s="4"/>
      <c r="F16" s="46"/>
      <c r="G16" s="45"/>
      <c r="H16" s="46"/>
      <c r="I16" s="46"/>
      <c r="J16" s="47"/>
      <c r="K16" s="44"/>
      <c r="L16" s="44"/>
      <c r="M16" s="44"/>
      <c r="N16" s="44"/>
      <c r="O16" s="44"/>
      <c r="P16" s="44"/>
      <c r="Q16" s="44"/>
      <c r="R16" s="4"/>
      <c r="S16" s="5"/>
      <c r="T16" s="44"/>
      <c r="U16" s="6"/>
      <c r="V16" s="4"/>
      <c r="W16" s="6"/>
      <c r="X16" s="6"/>
      <c r="Y16" s="4"/>
      <c r="Z16" s="7"/>
      <c r="AA16" s="36">
        <f>IF(テーブル1[[#This Row],[列7]]="有",1,0)</f>
        <v>0</v>
      </c>
      <c r="AB16" s="36">
        <f>IF(テーブル1[[#This Row],[列8]]="有",1,0)</f>
        <v>0</v>
      </c>
      <c r="AC16" s="36">
        <f>IF(テーブル1[[#This Row],[列29]]=1,1,IF(テーブル1[[#This Row],[列30]]=1,1,0))</f>
        <v>0</v>
      </c>
      <c r="AD16" s="36">
        <f>IF(テーブル1[[#This Row],[列8]]="無",1,0)</f>
        <v>0</v>
      </c>
      <c r="AE16" s="36">
        <f>SUM(テーブル1[[#This Row],[列10]:[列18]])</f>
        <v>0</v>
      </c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40"/>
      <c r="AR16" s="40"/>
      <c r="AS16" s="40"/>
      <c r="AT16" s="40"/>
      <c r="AU16" s="40"/>
      <c r="AV16" s="40">
        <f>IF(SUM(テーブル1[[#This Row],[列45]:[列49]])&gt;=1,1,0)</f>
        <v>0</v>
      </c>
      <c r="AW16" s="40"/>
      <c r="AX16" s="40"/>
    </row>
    <row r="17" spans="2:50" s="3" customFormat="1" ht="19.5" customHeight="1" x14ac:dyDescent="0.15">
      <c r="B17" s="8">
        <v>7</v>
      </c>
      <c r="C17" s="45"/>
      <c r="D17" s="4"/>
      <c r="E17" s="4"/>
      <c r="F17" s="46"/>
      <c r="G17" s="45"/>
      <c r="H17" s="46"/>
      <c r="I17" s="46"/>
      <c r="J17" s="47"/>
      <c r="K17" s="44"/>
      <c r="L17" s="44"/>
      <c r="M17" s="44"/>
      <c r="N17" s="44"/>
      <c r="O17" s="44"/>
      <c r="P17" s="44"/>
      <c r="Q17" s="44"/>
      <c r="R17" s="4"/>
      <c r="S17" s="5"/>
      <c r="T17" s="44"/>
      <c r="U17" s="6"/>
      <c r="V17" s="4"/>
      <c r="W17" s="6"/>
      <c r="X17" s="6"/>
      <c r="Y17" s="4"/>
      <c r="Z17" s="7"/>
      <c r="AA17" s="36">
        <f>IF(テーブル1[[#This Row],[列7]]="有",1,0)</f>
        <v>0</v>
      </c>
      <c r="AB17" s="36">
        <f>IF(テーブル1[[#This Row],[列8]]="有",1,0)</f>
        <v>0</v>
      </c>
      <c r="AC17" s="36">
        <f>IF(テーブル1[[#This Row],[列29]]=1,1,IF(テーブル1[[#This Row],[列30]]=1,1,0))</f>
        <v>0</v>
      </c>
      <c r="AD17" s="36">
        <f>IF(テーブル1[[#This Row],[列8]]="無",1,0)</f>
        <v>0</v>
      </c>
      <c r="AE17" s="36">
        <f>SUM(テーブル1[[#This Row],[列10]:[列18]])</f>
        <v>0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40"/>
      <c r="AR17" s="40"/>
      <c r="AS17" s="40"/>
      <c r="AT17" s="40"/>
      <c r="AU17" s="40"/>
      <c r="AV17" s="40">
        <f>IF(SUM(テーブル1[[#This Row],[列45]:[列49]])&gt;=1,1,0)</f>
        <v>0</v>
      </c>
      <c r="AW17" s="40"/>
      <c r="AX17" s="40"/>
    </row>
    <row r="18" spans="2:50" s="3" customFormat="1" ht="19.5" customHeight="1" x14ac:dyDescent="0.15">
      <c r="B18" s="8">
        <v>8</v>
      </c>
      <c r="C18" s="45"/>
      <c r="D18" s="4"/>
      <c r="E18" s="4"/>
      <c r="F18" s="46"/>
      <c r="G18" s="45"/>
      <c r="H18" s="46"/>
      <c r="I18" s="46"/>
      <c r="J18" s="47"/>
      <c r="K18" s="44"/>
      <c r="L18" s="44"/>
      <c r="M18" s="44"/>
      <c r="N18" s="44"/>
      <c r="O18" s="44"/>
      <c r="P18" s="44"/>
      <c r="Q18" s="44"/>
      <c r="R18" s="4"/>
      <c r="S18" s="5"/>
      <c r="T18" s="44"/>
      <c r="U18" s="6"/>
      <c r="V18" s="4"/>
      <c r="W18" s="6"/>
      <c r="X18" s="6"/>
      <c r="Y18" s="4"/>
      <c r="Z18" s="7"/>
      <c r="AA18" s="36">
        <f>IF(テーブル1[[#This Row],[列7]]="有",1,0)</f>
        <v>0</v>
      </c>
      <c r="AB18" s="36">
        <f>IF(テーブル1[[#This Row],[列8]]="有",1,0)</f>
        <v>0</v>
      </c>
      <c r="AC18" s="36">
        <f>IF(テーブル1[[#This Row],[列29]]=1,1,IF(テーブル1[[#This Row],[列30]]=1,1,0))</f>
        <v>0</v>
      </c>
      <c r="AD18" s="36">
        <f>IF(テーブル1[[#This Row],[列8]]="無",1,0)</f>
        <v>0</v>
      </c>
      <c r="AE18" s="36">
        <f>SUM(テーブル1[[#This Row],[列10]:[列18]])</f>
        <v>0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40"/>
      <c r="AR18" s="40"/>
      <c r="AS18" s="40"/>
      <c r="AT18" s="40"/>
      <c r="AU18" s="40"/>
      <c r="AV18" s="40">
        <f>IF(SUM(テーブル1[[#This Row],[列45]:[列49]])&gt;=1,1,0)</f>
        <v>0</v>
      </c>
      <c r="AW18" s="40"/>
      <c r="AX18" s="40"/>
    </row>
    <row r="19" spans="2:50" s="3" customFormat="1" ht="19.5" customHeight="1" x14ac:dyDescent="0.15">
      <c r="B19" s="8">
        <v>9</v>
      </c>
      <c r="C19" s="45"/>
      <c r="D19" s="4"/>
      <c r="E19" s="4"/>
      <c r="F19" s="46"/>
      <c r="G19" s="45"/>
      <c r="H19" s="46"/>
      <c r="I19" s="46"/>
      <c r="J19" s="47"/>
      <c r="K19" s="44"/>
      <c r="L19" s="44"/>
      <c r="M19" s="44"/>
      <c r="N19" s="44"/>
      <c r="O19" s="44"/>
      <c r="P19" s="44"/>
      <c r="Q19" s="44"/>
      <c r="R19" s="4"/>
      <c r="S19" s="5"/>
      <c r="T19" s="44"/>
      <c r="U19" s="6"/>
      <c r="V19" s="4"/>
      <c r="W19" s="6"/>
      <c r="X19" s="6"/>
      <c r="Y19" s="4"/>
      <c r="Z19" s="7"/>
      <c r="AA19" s="36">
        <f>IF(テーブル1[[#This Row],[列7]]="有",1,0)</f>
        <v>0</v>
      </c>
      <c r="AB19" s="36">
        <f>IF(テーブル1[[#This Row],[列8]]="有",1,0)</f>
        <v>0</v>
      </c>
      <c r="AC19" s="36">
        <f>IF(テーブル1[[#This Row],[列29]]=1,1,IF(テーブル1[[#This Row],[列30]]=1,1,0))</f>
        <v>0</v>
      </c>
      <c r="AD19" s="36">
        <f>IF(テーブル1[[#This Row],[列8]]="無",1,0)</f>
        <v>0</v>
      </c>
      <c r="AE19" s="36">
        <f>SUM(テーブル1[[#This Row],[列10]:[列18]])</f>
        <v>0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40"/>
      <c r="AR19" s="40"/>
      <c r="AS19" s="40"/>
      <c r="AT19" s="40"/>
      <c r="AU19" s="40"/>
      <c r="AV19" s="40">
        <f>IF(SUM(テーブル1[[#This Row],[列45]:[列49]])&gt;=1,1,0)</f>
        <v>0</v>
      </c>
      <c r="AW19" s="40"/>
      <c r="AX19" s="40"/>
    </row>
    <row r="20" spans="2:50" s="3" customFormat="1" ht="19.5" customHeight="1" x14ac:dyDescent="0.15">
      <c r="B20" s="8">
        <v>10</v>
      </c>
      <c r="C20" s="45"/>
      <c r="D20" s="4"/>
      <c r="E20" s="4"/>
      <c r="F20" s="46"/>
      <c r="G20" s="45"/>
      <c r="H20" s="46"/>
      <c r="I20" s="46"/>
      <c r="J20" s="47"/>
      <c r="K20" s="44"/>
      <c r="L20" s="44"/>
      <c r="M20" s="44"/>
      <c r="N20" s="44"/>
      <c r="O20" s="44"/>
      <c r="P20" s="44"/>
      <c r="Q20" s="44"/>
      <c r="R20" s="4"/>
      <c r="S20" s="5"/>
      <c r="T20" s="44"/>
      <c r="U20" s="6"/>
      <c r="V20" s="4"/>
      <c r="W20" s="6"/>
      <c r="X20" s="6"/>
      <c r="Y20" s="4"/>
      <c r="Z20" s="7"/>
      <c r="AA20" s="36">
        <f>IF(テーブル1[[#This Row],[列7]]="有",1,0)</f>
        <v>0</v>
      </c>
      <c r="AB20" s="36">
        <f>IF(テーブル1[[#This Row],[列8]]="有",1,0)</f>
        <v>0</v>
      </c>
      <c r="AC20" s="36">
        <f>IF(テーブル1[[#This Row],[列29]]=1,1,IF(テーブル1[[#This Row],[列30]]=1,1,0))</f>
        <v>0</v>
      </c>
      <c r="AD20" s="36">
        <f>IF(テーブル1[[#This Row],[列8]]="無",1,0)</f>
        <v>0</v>
      </c>
      <c r="AE20" s="36">
        <f>SUM(テーブル1[[#This Row],[列10]:[列18]])</f>
        <v>0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40"/>
      <c r="AR20" s="40"/>
      <c r="AS20" s="40"/>
      <c r="AT20" s="40"/>
      <c r="AU20" s="40"/>
      <c r="AV20" s="40">
        <f>IF(SUM(テーブル1[[#This Row],[列45]:[列49]])&gt;=1,1,0)</f>
        <v>0</v>
      </c>
      <c r="AW20" s="40"/>
      <c r="AX20" s="40"/>
    </row>
    <row r="21" spans="2:50" s="3" customFormat="1" ht="19.5" customHeight="1" x14ac:dyDescent="0.15">
      <c r="B21" s="8">
        <v>11</v>
      </c>
      <c r="C21" s="45"/>
      <c r="D21" s="4"/>
      <c r="E21" s="4"/>
      <c r="F21" s="46"/>
      <c r="G21" s="45"/>
      <c r="H21" s="46"/>
      <c r="I21" s="46"/>
      <c r="J21" s="47"/>
      <c r="K21" s="44"/>
      <c r="L21" s="44"/>
      <c r="M21" s="44"/>
      <c r="N21" s="44"/>
      <c r="O21" s="44"/>
      <c r="P21" s="44"/>
      <c r="Q21" s="44"/>
      <c r="R21" s="4"/>
      <c r="S21" s="5"/>
      <c r="T21" s="44"/>
      <c r="U21" s="6"/>
      <c r="V21" s="4"/>
      <c r="W21" s="6"/>
      <c r="X21" s="6"/>
      <c r="Y21" s="4"/>
      <c r="Z21" s="7"/>
      <c r="AA21" s="36">
        <f>IF(テーブル1[[#This Row],[列7]]="有",1,0)</f>
        <v>0</v>
      </c>
      <c r="AB21" s="36">
        <f>IF(テーブル1[[#This Row],[列8]]="有",1,0)</f>
        <v>0</v>
      </c>
      <c r="AC21" s="36">
        <f>IF(テーブル1[[#This Row],[列29]]=1,1,IF(テーブル1[[#This Row],[列30]]=1,1,0))</f>
        <v>0</v>
      </c>
      <c r="AD21" s="36">
        <f>IF(テーブル1[[#This Row],[列8]]="無",1,0)</f>
        <v>0</v>
      </c>
      <c r="AE21" s="36">
        <f>SUM(テーブル1[[#This Row],[列10]:[列18]])</f>
        <v>0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40"/>
      <c r="AR21" s="40"/>
      <c r="AS21" s="40"/>
      <c r="AT21" s="40"/>
      <c r="AU21" s="40"/>
      <c r="AV21" s="40">
        <f>IF(SUM(テーブル1[[#This Row],[列45]:[列49]])&gt;=1,1,0)</f>
        <v>0</v>
      </c>
      <c r="AW21" s="40"/>
      <c r="AX21" s="40"/>
    </row>
    <row r="22" spans="2:50" s="3" customFormat="1" ht="19.5" customHeight="1" x14ac:dyDescent="0.15">
      <c r="B22" s="8">
        <v>12</v>
      </c>
      <c r="C22" s="45"/>
      <c r="D22" s="4"/>
      <c r="E22" s="4"/>
      <c r="F22" s="46"/>
      <c r="G22" s="45"/>
      <c r="H22" s="46"/>
      <c r="I22" s="46"/>
      <c r="J22" s="47"/>
      <c r="K22" s="44"/>
      <c r="L22" s="44"/>
      <c r="M22" s="44"/>
      <c r="N22" s="44"/>
      <c r="O22" s="44"/>
      <c r="P22" s="44"/>
      <c r="Q22" s="44"/>
      <c r="R22" s="4"/>
      <c r="S22" s="5"/>
      <c r="T22" s="44"/>
      <c r="U22" s="6"/>
      <c r="V22" s="4"/>
      <c r="W22" s="6"/>
      <c r="X22" s="6"/>
      <c r="Y22" s="4"/>
      <c r="Z22" s="7"/>
      <c r="AA22" s="36">
        <f>IF(テーブル1[[#This Row],[列7]]="有",1,0)</f>
        <v>0</v>
      </c>
      <c r="AB22" s="36">
        <f>IF(テーブル1[[#This Row],[列8]]="有",1,0)</f>
        <v>0</v>
      </c>
      <c r="AC22" s="36">
        <f>IF(テーブル1[[#This Row],[列29]]=1,1,IF(テーブル1[[#This Row],[列30]]=1,1,0))</f>
        <v>0</v>
      </c>
      <c r="AD22" s="36">
        <f>IF(テーブル1[[#This Row],[列8]]="無",1,0)</f>
        <v>0</v>
      </c>
      <c r="AE22" s="36">
        <f>SUM(テーブル1[[#This Row],[列10]:[列18]])</f>
        <v>0</v>
      </c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40"/>
      <c r="AR22" s="40"/>
      <c r="AS22" s="40"/>
      <c r="AT22" s="40"/>
      <c r="AU22" s="40"/>
      <c r="AV22" s="40">
        <f>IF(SUM(テーブル1[[#This Row],[列45]:[列49]])&gt;=1,1,0)</f>
        <v>0</v>
      </c>
      <c r="AW22" s="40"/>
      <c r="AX22" s="40"/>
    </row>
    <row r="23" spans="2:50" s="3" customFormat="1" ht="19.5" customHeight="1" x14ac:dyDescent="0.15">
      <c r="B23" s="8">
        <v>13</v>
      </c>
      <c r="C23" s="45"/>
      <c r="D23" s="4"/>
      <c r="E23" s="4"/>
      <c r="F23" s="46"/>
      <c r="G23" s="45"/>
      <c r="H23" s="46"/>
      <c r="I23" s="46"/>
      <c r="J23" s="47"/>
      <c r="K23" s="44"/>
      <c r="L23" s="44"/>
      <c r="M23" s="44"/>
      <c r="N23" s="44"/>
      <c r="O23" s="44"/>
      <c r="P23" s="44"/>
      <c r="Q23" s="44"/>
      <c r="R23" s="4"/>
      <c r="S23" s="5"/>
      <c r="T23" s="44"/>
      <c r="U23" s="6"/>
      <c r="V23" s="4"/>
      <c r="W23" s="6"/>
      <c r="X23" s="6"/>
      <c r="Y23" s="4"/>
      <c r="Z23" s="7"/>
      <c r="AA23" s="36">
        <f>IF(テーブル1[[#This Row],[列7]]="有",1,0)</f>
        <v>0</v>
      </c>
      <c r="AB23" s="36">
        <f>IF(テーブル1[[#This Row],[列8]]="有",1,0)</f>
        <v>0</v>
      </c>
      <c r="AC23" s="36">
        <f>IF(テーブル1[[#This Row],[列29]]=1,1,IF(テーブル1[[#This Row],[列30]]=1,1,0))</f>
        <v>0</v>
      </c>
      <c r="AD23" s="36">
        <f>IF(テーブル1[[#This Row],[列8]]="無",1,0)</f>
        <v>0</v>
      </c>
      <c r="AE23" s="36">
        <f>SUM(テーブル1[[#This Row],[列10]:[列18]])</f>
        <v>0</v>
      </c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40"/>
      <c r="AR23" s="40"/>
      <c r="AS23" s="40"/>
      <c r="AT23" s="40"/>
      <c r="AU23" s="40"/>
      <c r="AV23" s="40">
        <f>IF(SUM(テーブル1[[#This Row],[列45]:[列49]])&gt;=1,1,0)</f>
        <v>0</v>
      </c>
      <c r="AW23" s="40"/>
      <c r="AX23" s="40"/>
    </row>
    <row r="24" spans="2:50" s="3" customFormat="1" ht="19.5" customHeight="1" x14ac:dyDescent="0.15">
      <c r="B24" s="8">
        <v>14</v>
      </c>
      <c r="C24" s="45"/>
      <c r="D24" s="4"/>
      <c r="E24" s="4"/>
      <c r="F24" s="46"/>
      <c r="G24" s="45"/>
      <c r="H24" s="46"/>
      <c r="I24" s="46"/>
      <c r="J24" s="47"/>
      <c r="K24" s="44"/>
      <c r="L24" s="44"/>
      <c r="M24" s="44"/>
      <c r="N24" s="44"/>
      <c r="O24" s="44"/>
      <c r="P24" s="44"/>
      <c r="Q24" s="44"/>
      <c r="R24" s="4"/>
      <c r="S24" s="5"/>
      <c r="T24" s="44"/>
      <c r="U24" s="6"/>
      <c r="V24" s="4"/>
      <c r="W24" s="6"/>
      <c r="X24" s="6"/>
      <c r="Y24" s="4"/>
      <c r="Z24" s="7"/>
      <c r="AA24" s="36">
        <f>IF(テーブル1[[#This Row],[列7]]="有",1,0)</f>
        <v>0</v>
      </c>
      <c r="AB24" s="36">
        <f>IF(テーブル1[[#This Row],[列8]]="有",1,0)</f>
        <v>0</v>
      </c>
      <c r="AC24" s="36">
        <f>IF(テーブル1[[#This Row],[列29]]=1,1,IF(テーブル1[[#This Row],[列30]]=1,1,0))</f>
        <v>0</v>
      </c>
      <c r="AD24" s="36">
        <f>IF(テーブル1[[#This Row],[列8]]="無",1,0)</f>
        <v>0</v>
      </c>
      <c r="AE24" s="36">
        <f>SUM(テーブル1[[#This Row],[列10]:[列18]])</f>
        <v>0</v>
      </c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40"/>
      <c r="AR24" s="40"/>
      <c r="AS24" s="40"/>
      <c r="AT24" s="40"/>
      <c r="AU24" s="40"/>
      <c r="AV24" s="40">
        <f>IF(SUM(テーブル1[[#This Row],[列45]:[列49]])&gt;=1,1,0)</f>
        <v>0</v>
      </c>
      <c r="AW24" s="40"/>
      <c r="AX24" s="40"/>
    </row>
    <row r="25" spans="2:50" s="3" customFormat="1" ht="19.5" customHeight="1" x14ac:dyDescent="0.15">
      <c r="B25" s="8">
        <v>15</v>
      </c>
      <c r="C25" s="48"/>
      <c r="D25" s="48"/>
      <c r="E25" s="48"/>
      <c r="F25" s="16"/>
      <c r="G25" s="16"/>
      <c r="H25" s="16"/>
      <c r="I25" s="16"/>
      <c r="J25" s="49"/>
      <c r="K25" s="16"/>
      <c r="L25" s="16"/>
      <c r="M25" s="16"/>
      <c r="N25" s="16"/>
      <c r="O25" s="16"/>
      <c r="P25" s="16"/>
      <c r="Q25" s="44"/>
      <c r="R25" s="16"/>
      <c r="S25" s="16"/>
      <c r="T25" s="44"/>
      <c r="U25" s="41"/>
      <c r="V25" s="16"/>
      <c r="W25" s="42"/>
      <c r="X25" s="6"/>
      <c r="Y25" s="4"/>
      <c r="Z25" s="43"/>
      <c r="AA25" s="36">
        <f>IF(テーブル1[[#This Row],[列7]]="有",1,0)</f>
        <v>0</v>
      </c>
      <c r="AB25" s="36">
        <f>IF(テーブル1[[#This Row],[列8]]="有",1,0)</f>
        <v>0</v>
      </c>
      <c r="AC25" s="36">
        <f>IF(テーブル1[[#This Row],[列29]]=1,1,IF(テーブル1[[#This Row],[列30]]=1,1,0))</f>
        <v>0</v>
      </c>
      <c r="AD25" s="36">
        <f>IF(テーブル1[[#This Row],[列8]]="無",1,0)</f>
        <v>0</v>
      </c>
      <c r="AE25" s="36">
        <f>SUM(テーブル1[[#This Row],[列10]:[列18]])</f>
        <v>0</v>
      </c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40"/>
      <c r="AR25" s="40"/>
      <c r="AS25" s="40"/>
      <c r="AT25" s="40"/>
      <c r="AU25" s="40"/>
      <c r="AV25" s="40">
        <f>IF(SUM(テーブル1[[#This Row],[列45]:[列49]])&gt;=1,1,0)</f>
        <v>0</v>
      </c>
      <c r="AW25" s="40"/>
      <c r="AX25" s="40"/>
    </row>
    <row r="26" spans="2:50" s="3" customFormat="1" ht="19.5" customHeight="1" x14ac:dyDescent="0.15">
      <c r="B26" s="8">
        <v>16</v>
      </c>
      <c r="C26" s="45"/>
      <c r="D26" s="4"/>
      <c r="E26" s="4"/>
      <c r="F26" s="46"/>
      <c r="G26" s="45"/>
      <c r="H26" s="46"/>
      <c r="I26" s="46"/>
      <c r="J26" s="47"/>
      <c r="K26" s="44"/>
      <c r="L26" s="44"/>
      <c r="M26" s="44"/>
      <c r="N26" s="44"/>
      <c r="O26" s="44"/>
      <c r="P26" s="44"/>
      <c r="Q26" s="44"/>
      <c r="R26" s="4"/>
      <c r="S26" s="5"/>
      <c r="T26" s="44"/>
      <c r="U26" s="6"/>
      <c r="V26" s="4"/>
      <c r="W26" s="6"/>
      <c r="X26" s="6"/>
      <c r="Y26" s="4"/>
      <c r="Z26" s="7"/>
      <c r="AA26" s="36">
        <f>IF(テーブル1[[#This Row],[列7]]="有",1,0)</f>
        <v>0</v>
      </c>
      <c r="AB26" s="36">
        <f>IF(テーブル1[[#This Row],[列8]]="有",1,0)</f>
        <v>0</v>
      </c>
      <c r="AC26" s="36">
        <f>IF(テーブル1[[#This Row],[列29]]=1,1,IF(テーブル1[[#This Row],[列30]]=1,1,0))</f>
        <v>0</v>
      </c>
      <c r="AD26" s="36">
        <f>IF(テーブル1[[#This Row],[列8]]="無",1,0)</f>
        <v>0</v>
      </c>
      <c r="AE26" s="36">
        <f>SUM(テーブル1[[#This Row],[列10]:[列18]])</f>
        <v>0</v>
      </c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40"/>
      <c r="AR26" s="40"/>
      <c r="AS26" s="40"/>
      <c r="AT26" s="40"/>
      <c r="AU26" s="40"/>
      <c r="AV26" s="40">
        <f>IF(SUM(テーブル1[[#This Row],[列45]:[列49]])&gt;=1,1,0)</f>
        <v>0</v>
      </c>
      <c r="AW26" s="40"/>
      <c r="AX26" s="40"/>
    </row>
    <row r="27" spans="2:50" s="3" customFormat="1" ht="19.5" customHeight="1" x14ac:dyDescent="0.15">
      <c r="B27" s="8">
        <v>17</v>
      </c>
      <c r="C27" s="45"/>
      <c r="D27" s="4"/>
      <c r="E27" s="4"/>
      <c r="F27" s="46"/>
      <c r="G27" s="45"/>
      <c r="H27" s="46"/>
      <c r="I27" s="46"/>
      <c r="J27" s="47"/>
      <c r="K27" s="44"/>
      <c r="L27" s="44"/>
      <c r="M27" s="44"/>
      <c r="N27" s="44"/>
      <c r="O27" s="44"/>
      <c r="P27" s="44"/>
      <c r="Q27" s="44"/>
      <c r="R27" s="4"/>
      <c r="S27" s="5"/>
      <c r="T27" s="44"/>
      <c r="U27" s="6"/>
      <c r="V27" s="4"/>
      <c r="W27" s="6"/>
      <c r="X27" s="6"/>
      <c r="Y27" s="4"/>
      <c r="Z27" s="7"/>
      <c r="AA27" s="36">
        <f>IF(テーブル1[[#This Row],[列7]]="有",1,0)</f>
        <v>0</v>
      </c>
      <c r="AB27" s="36">
        <f>IF(テーブル1[[#This Row],[列8]]="有",1,0)</f>
        <v>0</v>
      </c>
      <c r="AC27" s="36">
        <f>IF(テーブル1[[#This Row],[列29]]=1,1,IF(テーブル1[[#This Row],[列30]]=1,1,0))</f>
        <v>0</v>
      </c>
      <c r="AD27" s="36">
        <f>IF(テーブル1[[#This Row],[列8]]="無",1,0)</f>
        <v>0</v>
      </c>
      <c r="AE27" s="36">
        <f>SUM(テーブル1[[#This Row],[列10]:[列18]])</f>
        <v>0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40"/>
      <c r="AR27" s="40"/>
      <c r="AS27" s="40"/>
      <c r="AT27" s="40"/>
      <c r="AU27" s="40"/>
      <c r="AV27" s="40">
        <f>IF(SUM(テーブル1[[#This Row],[列45]:[列49]])&gt;=1,1,0)</f>
        <v>0</v>
      </c>
      <c r="AW27" s="40"/>
      <c r="AX27" s="40"/>
    </row>
    <row r="28" spans="2:50" s="3" customFormat="1" ht="19.5" customHeight="1" x14ac:dyDescent="0.15">
      <c r="B28" s="8">
        <v>18</v>
      </c>
      <c r="C28" s="45"/>
      <c r="D28" s="4"/>
      <c r="E28" s="4"/>
      <c r="F28" s="46"/>
      <c r="G28" s="45"/>
      <c r="H28" s="46"/>
      <c r="I28" s="46"/>
      <c r="J28" s="47"/>
      <c r="K28" s="44"/>
      <c r="L28" s="44"/>
      <c r="M28" s="44"/>
      <c r="N28" s="44"/>
      <c r="O28" s="44"/>
      <c r="P28" s="44"/>
      <c r="Q28" s="44"/>
      <c r="R28" s="4"/>
      <c r="S28" s="5"/>
      <c r="T28" s="44"/>
      <c r="U28" s="6"/>
      <c r="V28" s="4"/>
      <c r="W28" s="6"/>
      <c r="X28" s="6"/>
      <c r="Y28" s="4"/>
      <c r="Z28" s="7"/>
      <c r="AA28" s="36">
        <f>IF(テーブル1[[#This Row],[列7]]="有",1,0)</f>
        <v>0</v>
      </c>
      <c r="AB28" s="36">
        <f>IF(テーブル1[[#This Row],[列8]]="有",1,0)</f>
        <v>0</v>
      </c>
      <c r="AC28" s="36">
        <f>IF(テーブル1[[#This Row],[列29]]=1,1,IF(テーブル1[[#This Row],[列30]]=1,1,0))</f>
        <v>0</v>
      </c>
      <c r="AD28" s="36">
        <f>IF(テーブル1[[#This Row],[列8]]="無",1,0)</f>
        <v>0</v>
      </c>
      <c r="AE28" s="36">
        <f>SUM(テーブル1[[#This Row],[列10]:[列18]])</f>
        <v>0</v>
      </c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40"/>
      <c r="AR28" s="40"/>
      <c r="AS28" s="40"/>
      <c r="AT28" s="40"/>
      <c r="AU28" s="40"/>
      <c r="AV28" s="40">
        <f>IF(SUM(テーブル1[[#This Row],[列45]:[列49]])&gt;=1,1,0)</f>
        <v>0</v>
      </c>
      <c r="AW28" s="40"/>
      <c r="AX28" s="40"/>
    </row>
    <row r="29" spans="2:50" s="3" customFormat="1" ht="19.5" customHeight="1" x14ac:dyDescent="0.15">
      <c r="B29" s="8">
        <v>19</v>
      </c>
      <c r="C29" s="45"/>
      <c r="D29" s="4"/>
      <c r="E29" s="4"/>
      <c r="F29" s="46"/>
      <c r="G29" s="45"/>
      <c r="H29" s="46"/>
      <c r="I29" s="46"/>
      <c r="J29" s="47"/>
      <c r="K29" s="44"/>
      <c r="L29" s="44"/>
      <c r="M29" s="44"/>
      <c r="N29" s="44"/>
      <c r="O29" s="44"/>
      <c r="P29" s="44"/>
      <c r="Q29" s="44"/>
      <c r="R29" s="4"/>
      <c r="S29" s="5"/>
      <c r="T29" s="44"/>
      <c r="U29" s="6"/>
      <c r="V29" s="4"/>
      <c r="W29" s="6"/>
      <c r="X29" s="6"/>
      <c r="Y29" s="4"/>
      <c r="Z29" s="7"/>
      <c r="AA29" s="36">
        <f>IF(テーブル1[[#This Row],[列7]]="有",1,0)</f>
        <v>0</v>
      </c>
      <c r="AB29" s="36">
        <f>IF(テーブル1[[#This Row],[列8]]="有",1,0)</f>
        <v>0</v>
      </c>
      <c r="AC29" s="36">
        <f>IF(テーブル1[[#This Row],[列29]]=1,1,IF(テーブル1[[#This Row],[列30]]=1,1,0))</f>
        <v>0</v>
      </c>
      <c r="AD29" s="36">
        <f>IF(テーブル1[[#This Row],[列8]]="無",1,0)</f>
        <v>0</v>
      </c>
      <c r="AE29" s="36">
        <f>SUM(テーブル1[[#This Row],[列10]:[列18]])</f>
        <v>0</v>
      </c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40"/>
      <c r="AR29" s="40"/>
      <c r="AS29" s="40"/>
      <c r="AT29" s="40"/>
      <c r="AU29" s="40"/>
      <c r="AV29" s="40">
        <f>IF(SUM(テーブル1[[#This Row],[列45]:[列49]])&gt;=1,1,0)</f>
        <v>0</v>
      </c>
      <c r="AW29" s="40"/>
      <c r="AX29" s="40"/>
    </row>
    <row r="30" spans="2:50" s="3" customFormat="1" ht="19.5" customHeight="1" x14ac:dyDescent="0.15">
      <c r="B30" s="8">
        <v>20</v>
      </c>
      <c r="C30" s="45"/>
      <c r="D30" s="4"/>
      <c r="E30" s="4"/>
      <c r="F30" s="46"/>
      <c r="G30" s="45"/>
      <c r="H30" s="46"/>
      <c r="I30" s="46"/>
      <c r="J30" s="47"/>
      <c r="K30" s="44"/>
      <c r="L30" s="44"/>
      <c r="M30" s="44"/>
      <c r="N30" s="44"/>
      <c r="O30" s="44"/>
      <c r="P30" s="44"/>
      <c r="Q30" s="44"/>
      <c r="R30" s="4"/>
      <c r="S30" s="5"/>
      <c r="T30" s="44"/>
      <c r="U30" s="6"/>
      <c r="V30" s="4"/>
      <c r="W30" s="6"/>
      <c r="X30" s="6"/>
      <c r="Y30" s="4"/>
      <c r="Z30" s="7"/>
      <c r="AA30" s="36">
        <f>IF(テーブル1[[#This Row],[列7]]="有",1,0)</f>
        <v>0</v>
      </c>
      <c r="AB30" s="36">
        <f>IF(テーブル1[[#This Row],[列8]]="有",1,0)</f>
        <v>0</v>
      </c>
      <c r="AC30" s="36">
        <f>IF(テーブル1[[#This Row],[列29]]=1,1,IF(テーブル1[[#This Row],[列30]]=1,1,0))</f>
        <v>0</v>
      </c>
      <c r="AD30" s="36">
        <f>IF(テーブル1[[#This Row],[列8]]="無",1,0)</f>
        <v>0</v>
      </c>
      <c r="AE30" s="36">
        <f>SUM(テーブル1[[#This Row],[列10]:[列18]])</f>
        <v>0</v>
      </c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40"/>
      <c r="AR30" s="40"/>
      <c r="AS30" s="40"/>
      <c r="AT30" s="40"/>
      <c r="AU30" s="40"/>
      <c r="AV30" s="40">
        <f>IF(SUM(テーブル1[[#This Row],[列45]:[列49]])&gt;=1,1,0)</f>
        <v>0</v>
      </c>
      <c r="AW30" s="40"/>
      <c r="AX30" s="40"/>
    </row>
    <row r="31" spans="2:50" ht="19.5" customHeight="1" x14ac:dyDescent="0.15">
      <c r="B31" s="25" t="s">
        <v>28</v>
      </c>
      <c r="C31" s="26"/>
      <c r="D31" s="27"/>
      <c r="E31" s="28">
        <f>SUBTOTAL(103,テーブル1[列4])</f>
        <v>0</v>
      </c>
      <c r="F31" s="28"/>
      <c r="G31" s="29"/>
      <c r="H31" s="30">
        <f>SUBTOTAL(103,テーブル1[列7])</f>
        <v>0</v>
      </c>
      <c r="I31" s="31">
        <f>SUBTOTAL(103,テーブル1[列8])</f>
        <v>0</v>
      </c>
      <c r="J31" s="32">
        <f>SUBTOTAL(109,テーブル1[列9])</f>
        <v>0</v>
      </c>
      <c r="K31" s="31">
        <f>SUBTOTAL(109,テーブル1[列10])</f>
        <v>0</v>
      </c>
      <c r="L31" s="31">
        <f>SUBTOTAL(109,テーブル1[列12])</f>
        <v>0</v>
      </c>
      <c r="M31" s="31">
        <f>SUBTOTAL(109,テーブル1[列14])</f>
        <v>0</v>
      </c>
      <c r="N31" s="31">
        <f>SUBTOTAL(109,テーブル1[列16])</f>
        <v>0</v>
      </c>
      <c r="O31" s="31">
        <f>SUBTOTAL(109,テーブル1[列17])</f>
        <v>0</v>
      </c>
      <c r="P31" s="31">
        <f>SUBTOTAL(109,テーブル1[列18])</f>
        <v>0</v>
      </c>
      <c r="Q31" s="31"/>
      <c r="R31" s="31"/>
      <c r="S31" s="31"/>
      <c r="T31" s="28">
        <f>SUBTOTAL(103,テーブル1[列22])</f>
        <v>0</v>
      </c>
      <c r="U31" s="28">
        <f>SUBTOTAL(103,テーブル1[列23])</f>
        <v>0</v>
      </c>
      <c r="V31" s="31"/>
      <c r="W31" s="33"/>
      <c r="X31" s="33"/>
      <c r="Y31" s="31"/>
      <c r="Z31" s="34"/>
      <c r="AA31" s="34">
        <f>SUBTOTAL(109,テーブル1[列29])</f>
        <v>0</v>
      </c>
      <c r="AB31" s="34">
        <f>SUBTOTAL(109,テーブル1[列30])</f>
        <v>0</v>
      </c>
      <c r="AC31" s="34">
        <f>SUBTOTAL(109,テーブル1[列31])</f>
        <v>0</v>
      </c>
      <c r="AD31" s="34">
        <f>SUBTOTAL(109,テーブル1[列32])</f>
        <v>0</v>
      </c>
      <c r="AE31" s="34">
        <f>SUBTOTAL(109,テーブル1[列33])</f>
        <v>0</v>
      </c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>
        <f>SUBTOTAL(109,テーブル1[列45])</f>
        <v>0</v>
      </c>
      <c r="AR31" s="28">
        <f>SUBTOTAL(109,テーブル1[列46])</f>
        <v>0</v>
      </c>
      <c r="AS31" s="28">
        <f>SUBTOTAL(109,テーブル1[列47])</f>
        <v>0</v>
      </c>
      <c r="AT31" s="28"/>
      <c r="AU31" s="28"/>
      <c r="AV31" s="28">
        <f>SUBTOTAL(109,テーブル1[列50])</f>
        <v>0</v>
      </c>
      <c r="AW31" s="28">
        <f>SUBTOTAL(109,テーブル1[列51])</f>
        <v>0</v>
      </c>
      <c r="AX31" s="35">
        <f>SUBTOTAL(109,テーブル1[列52])</f>
        <v>0</v>
      </c>
    </row>
    <row r="33" spans="2:4" x14ac:dyDescent="0.15">
      <c r="B33" s="51"/>
      <c r="C33" s="50" t="s">
        <v>175</v>
      </c>
      <c r="D33" s="11"/>
    </row>
  </sheetData>
  <dataConsolidate/>
  <mergeCells count="54">
    <mergeCell ref="AV4:AV9"/>
    <mergeCell ref="AW4:AW9"/>
    <mergeCell ref="AX4:AX9"/>
    <mergeCell ref="AQ4:AQ9"/>
    <mergeCell ref="AR4:AR9"/>
    <mergeCell ref="AS4:AS9"/>
    <mergeCell ref="AT4:AT9"/>
    <mergeCell ref="AU4:AU9"/>
    <mergeCell ref="AP4:AP9"/>
    <mergeCell ref="D4:D9"/>
    <mergeCell ref="Y4:Y9"/>
    <mergeCell ref="T6:T9"/>
    <mergeCell ref="U6:U9"/>
    <mergeCell ref="V6:V9"/>
    <mergeCell ref="AI4:AI9"/>
    <mergeCell ref="AJ4:AJ9"/>
    <mergeCell ref="AO4:AO9"/>
    <mergeCell ref="AK4:AK9"/>
    <mergeCell ref="AA4:AA9"/>
    <mergeCell ref="O8:O9"/>
    <mergeCell ref="AL4:AL9"/>
    <mergeCell ref="AM4:AM9"/>
    <mergeCell ref="AN4:AN9"/>
    <mergeCell ref="Q6:Q9"/>
    <mergeCell ref="B4:B9"/>
    <mergeCell ref="E4:E9"/>
    <mergeCell ref="G4:G9"/>
    <mergeCell ref="F4:F9"/>
    <mergeCell ref="C4:C9"/>
    <mergeCell ref="AC4:AC9"/>
    <mergeCell ref="AB4:AB9"/>
    <mergeCell ref="X4:X9"/>
    <mergeCell ref="AD4:AD9"/>
    <mergeCell ref="AH4:AH9"/>
    <mergeCell ref="AG4:AG9"/>
    <mergeCell ref="AF4:AF9"/>
    <mergeCell ref="AE4:AE9"/>
    <mergeCell ref="Z4:Z9"/>
    <mergeCell ref="T5:W5"/>
    <mergeCell ref="K4:W4"/>
    <mergeCell ref="H4:J4"/>
    <mergeCell ref="J5:J9"/>
    <mergeCell ref="I5:I9"/>
    <mergeCell ref="H5:H9"/>
    <mergeCell ref="K5:S5"/>
    <mergeCell ref="K6:P6"/>
    <mergeCell ref="K7:M7"/>
    <mergeCell ref="N7:P7"/>
    <mergeCell ref="P8:P9"/>
    <mergeCell ref="N8:N9"/>
    <mergeCell ref="M8:M9"/>
    <mergeCell ref="L8:L9"/>
    <mergeCell ref="K8:K9"/>
    <mergeCell ref="R6:R9"/>
  </mergeCells>
  <phoneticPr fontId="1"/>
  <dataValidations count="4">
    <dataValidation type="list" allowBlank="1" showInputMessage="1" showErrorMessage="1" sqref="H11:I30" xr:uid="{00000000-0002-0000-0100-000000000000}">
      <formula1>"有,無"</formula1>
    </dataValidation>
    <dataValidation type="list" allowBlank="1" showInputMessage="1" showErrorMessage="1" sqref="F11:F30" xr:uid="{00000000-0002-0000-0100-000001000000}">
      <formula1>圏域</formula1>
    </dataValidation>
    <dataValidation type="whole" operator="greaterThanOrEqual" allowBlank="1" showInputMessage="1" showErrorMessage="1" sqref="J11:J30" xr:uid="{00000000-0002-0000-0100-000002000000}">
      <formula1>0</formula1>
    </dataValidation>
    <dataValidation type="list" allowBlank="1" showInputMessage="1" showErrorMessage="1" sqref="G11:G30" xr:uid="{00000000-0002-0000-0100-000003000000}">
      <formula1>INDIRECT(F11)</formula1>
    </dataValidation>
  </dataValidations>
  <printOptions horizontalCentered="1"/>
  <pageMargins left="0.23622047244094491" right="0.23622047244094491" top="0.55118110236220474" bottom="0.47244094488188981" header="0.31496062992125984" footer="0.31496062992125984"/>
  <pageSetup paperSize="8" scale="77" fitToHeight="0" orientation="landscape" cellComments="asDisplayed" r:id="rId1"/>
  <headerFooter alignWithMargins="0">
    <oddHeader>&amp;R&amp;"ＭＳ ゴシック,標準"&amp;20【様式1】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4000000}">
          <x14:formula1>
            <xm:f>参照!$C$4:$C$11</xm:f>
          </x14:formula1>
          <xm:sqref>D11:D30</xm:sqref>
        </x14:dataValidation>
        <x14:dataValidation type="list" allowBlank="1" showInputMessage="1" showErrorMessage="1" xr:uid="{00000000-0002-0000-0100-000005000000}">
          <x14:formula1>
            <xm:f>参照!$B$4:$B$7</xm:f>
          </x14:formula1>
          <xm:sqref>C11:C30</xm:sqref>
        </x14:dataValidation>
        <x14:dataValidation type="list" allowBlank="1" showInputMessage="1" showErrorMessage="1" xr:uid="{00000000-0002-0000-0100-000006000000}">
          <x14:formula1>
            <xm:f>参照!$D$4:$D$5</xm:f>
          </x14:formula1>
          <xm:sqref>Q11:Q30</xm:sqref>
        </x14:dataValidation>
        <x14:dataValidation type="list" allowBlank="1" showInputMessage="1" showErrorMessage="1" xr:uid="{00000000-0002-0000-0100-000007000000}">
          <x14:formula1>
            <xm:f>参照!$E$4:$E$7</xm:f>
          </x14:formula1>
          <xm:sqref>T11:T12 T14:T30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5"/>
  <sheetViews>
    <sheetView workbookViewId="0">
      <selection activeCell="A14" sqref="A14"/>
    </sheetView>
  </sheetViews>
  <sheetFormatPr defaultRowHeight="13.5" x14ac:dyDescent="0.15"/>
  <cols>
    <col min="1" max="1" width="19.375" customWidth="1"/>
    <col min="2" max="2" width="21.5" customWidth="1"/>
  </cols>
  <sheetData>
    <row r="2" spans="1:13" x14ac:dyDescent="0.15">
      <c r="A2" t="s">
        <v>182</v>
      </c>
      <c r="B2" t="s">
        <v>183</v>
      </c>
      <c r="C2" t="s">
        <v>126</v>
      </c>
      <c r="D2" t="s">
        <v>124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</row>
    <row r="3" spans="1:13" x14ac:dyDescent="0.15">
      <c r="A3" t="s">
        <v>147</v>
      </c>
      <c r="B3" t="s">
        <v>157</v>
      </c>
      <c r="C3" t="s">
        <v>127</v>
      </c>
      <c r="D3" t="s">
        <v>8</v>
      </c>
      <c r="F3" t="s">
        <v>51</v>
      </c>
      <c r="G3" t="s">
        <v>60</v>
      </c>
      <c r="H3" t="s">
        <v>73</v>
      </c>
      <c r="I3" t="s">
        <v>78</v>
      </c>
      <c r="J3" t="s">
        <v>79</v>
      </c>
      <c r="K3" t="s">
        <v>82</v>
      </c>
      <c r="L3" t="s">
        <v>83</v>
      </c>
      <c r="M3" t="s">
        <v>85</v>
      </c>
    </row>
    <row r="4" spans="1:13" x14ac:dyDescent="0.15">
      <c r="A4" t="s">
        <v>148</v>
      </c>
      <c r="B4" t="s">
        <v>138</v>
      </c>
      <c r="C4" t="s">
        <v>128</v>
      </c>
      <c r="D4" t="s">
        <v>9</v>
      </c>
      <c r="F4" t="s">
        <v>52</v>
      </c>
      <c r="G4" t="s">
        <v>61</v>
      </c>
      <c r="H4" t="s">
        <v>74</v>
      </c>
      <c r="J4" t="s">
        <v>80</v>
      </c>
      <c r="L4" t="s">
        <v>84</v>
      </c>
      <c r="M4" t="s">
        <v>86</v>
      </c>
    </row>
    <row r="5" spans="1:13" x14ac:dyDescent="0.15">
      <c r="A5" t="s">
        <v>149</v>
      </c>
      <c r="B5" t="s">
        <v>140</v>
      </c>
      <c r="D5" t="s">
        <v>36</v>
      </c>
      <c r="F5" t="s">
        <v>53</v>
      </c>
      <c r="G5" t="s">
        <v>62</v>
      </c>
      <c r="H5" t="s">
        <v>75</v>
      </c>
      <c r="J5" t="s">
        <v>81</v>
      </c>
      <c r="M5" t="s">
        <v>87</v>
      </c>
    </row>
    <row r="6" spans="1:13" x14ac:dyDescent="0.15">
      <c r="A6" t="s">
        <v>150</v>
      </c>
      <c r="B6" t="s">
        <v>141</v>
      </c>
      <c r="D6" t="s">
        <v>10</v>
      </c>
      <c r="F6" t="s">
        <v>54</v>
      </c>
      <c r="G6" t="s">
        <v>63</v>
      </c>
      <c r="H6" t="s">
        <v>76</v>
      </c>
      <c r="M6" t="s">
        <v>88</v>
      </c>
    </row>
    <row r="7" spans="1:13" x14ac:dyDescent="0.15">
      <c r="B7" t="s">
        <v>139</v>
      </c>
      <c r="F7" t="s">
        <v>55</v>
      </c>
      <c r="G7" t="s">
        <v>64</v>
      </c>
      <c r="H7" t="s">
        <v>77</v>
      </c>
      <c r="M7" t="s">
        <v>89</v>
      </c>
    </row>
    <row r="8" spans="1:13" x14ac:dyDescent="0.15">
      <c r="B8" t="s">
        <v>146</v>
      </c>
      <c r="F8" t="s">
        <v>56</v>
      </c>
      <c r="G8" t="s">
        <v>65</v>
      </c>
    </row>
    <row r="9" spans="1:13" x14ac:dyDescent="0.15">
      <c r="B9" t="s">
        <v>145</v>
      </c>
      <c r="F9" t="s">
        <v>57</v>
      </c>
      <c r="G9" t="s">
        <v>66</v>
      </c>
    </row>
    <row r="10" spans="1:13" x14ac:dyDescent="0.15">
      <c r="B10" t="s">
        <v>142</v>
      </c>
      <c r="F10" t="s">
        <v>58</v>
      </c>
      <c r="G10" t="s">
        <v>67</v>
      </c>
    </row>
    <row r="11" spans="1:13" x14ac:dyDescent="0.15">
      <c r="F11" t="s">
        <v>59</v>
      </c>
      <c r="G11" t="s">
        <v>68</v>
      </c>
    </row>
    <row r="12" spans="1:13" x14ac:dyDescent="0.15">
      <c r="G12" t="s">
        <v>69</v>
      </c>
    </row>
    <row r="13" spans="1:13" x14ac:dyDescent="0.15">
      <c r="G13" t="s">
        <v>70</v>
      </c>
    </row>
    <row r="14" spans="1:13" x14ac:dyDescent="0.15">
      <c r="G14" t="s">
        <v>71</v>
      </c>
    </row>
    <row r="15" spans="1:13" x14ac:dyDescent="0.15">
      <c r="G15" t="s">
        <v>72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topLeftCell="A4" zoomScale="115" zoomScaleNormal="115" workbookViewId="0">
      <selection activeCell="E30" sqref="E30"/>
    </sheetView>
  </sheetViews>
  <sheetFormatPr defaultColWidth="17.25" defaultRowHeight="12" x14ac:dyDescent="0.15"/>
  <cols>
    <col min="1" max="1" width="2.5" style="52" customWidth="1"/>
    <col min="2" max="2" width="25.25" style="52" customWidth="1"/>
    <col min="3" max="3" width="20.5" style="52" bestFit="1" customWidth="1"/>
    <col min="4" max="4" width="37.5" style="52" customWidth="1"/>
    <col min="5" max="16384" width="17.25" style="52"/>
  </cols>
  <sheetData>
    <row r="1" spans="1:2" x14ac:dyDescent="0.15">
      <c r="A1" s="52" t="s">
        <v>177</v>
      </c>
    </row>
    <row r="2" spans="1:2" x14ac:dyDescent="0.15">
      <c r="B2" s="53"/>
    </row>
    <row r="19" spans="1:4" x14ac:dyDescent="0.15">
      <c r="A19" s="52" t="s">
        <v>176</v>
      </c>
    </row>
    <row r="20" spans="1:4" x14ac:dyDescent="0.15">
      <c r="B20" s="52" t="s">
        <v>178</v>
      </c>
    </row>
    <row r="21" spans="1:4" x14ac:dyDescent="0.15">
      <c r="A21" s="55"/>
      <c r="B21" s="56" t="s">
        <v>179</v>
      </c>
      <c r="C21" s="56" t="s">
        <v>180</v>
      </c>
    </row>
    <row r="22" spans="1:4" x14ac:dyDescent="0.15">
      <c r="B22" s="54" t="s">
        <v>147</v>
      </c>
      <c r="C22" s="191" t="s">
        <v>138</v>
      </c>
    </row>
    <row r="23" spans="1:4" x14ac:dyDescent="0.15">
      <c r="B23" s="191" t="s">
        <v>148</v>
      </c>
      <c r="C23" s="191"/>
    </row>
    <row r="24" spans="1:4" x14ac:dyDescent="0.15">
      <c r="B24" s="191"/>
      <c r="C24" s="54" t="s">
        <v>140</v>
      </c>
    </row>
    <row r="25" spans="1:4" x14ac:dyDescent="0.15">
      <c r="B25" s="191"/>
      <c r="C25" s="54" t="s">
        <v>141</v>
      </c>
    </row>
    <row r="26" spans="1:4" x14ac:dyDescent="0.15">
      <c r="B26" s="191" t="s">
        <v>149</v>
      </c>
      <c r="C26" s="54" t="s">
        <v>139</v>
      </c>
      <c r="D26" s="192" t="s">
        <v>181</v>
      </c>
    </row>
    <row r="27" spans="1:4" x14ac:dyDescent="0.15">
      <c r="B27" s="191"/>
      <c r="C27" s="54" t="s">
        <v>146</v>
      </c>
      <c r="D27" s="192"/>
    </row>
    <row r="28" spans="1:4" x14ac:dyDescent="0.15">
      <c r="B28" s="191"/>
      <c r="C28" s="54" t="s">
        <v>145</v>
      </c>
      <c r="D28" s="192"/>
    </row>
    <row r="29" spans="1:4" x14ac:dyDescent="0.15">
      <c r="B29" s="191" t="s">
        <v>150</v>
      </c>
      <c r="C29" s="54" t="s">
        <v>142</v>
      </c>
    </row>
    <row r="30" spans="1:4" x14ac:dyDescent="0.15">
      <c r="B30" s="191"/>
      <c r="C30" s="54" t="s">
        <v>157</v>
      </c>
    </row>
  </sheetData>
  <mergeCells count="5">
    <mergeCell ref="C22:C23"/>
    <mergeCell ref="B26:B28"/>
    <mergeCell ref="B29:B30"/>
    <mergeCell ref="D26:D28"/>
    <mergeCell ref="B23:B2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N16"/>
  <sheetViews>
    <sheetView workbookViewId="0">
      <selection activeCell="E4" sqref="E4:E7"/>
    </sheetView>
  </sheetViews>
  <sheetFormatPr defaultRowHeight="13.5" x14ac:dyDescent="0.15"/>
  <cols>
    <col min="1" max="1" width="2.5" customWidth="1"/>
    <col min="2" max="2" width="26.75" bestFit="1" customWidth="1"/>
    <col min="3" max="3" width="19.25" bestFit="1" customWidth="1"/>
    <col min="4" max="4" width="11" bestFit="1" customWidth="1"/>
    <col min="6" max="6" width="3.25" customWidth="1"/>
    <col min="7" max="8" width="11.125" bestFit="1" customWidth="1"/>
    <col min="9" max="10" width="10" bestFit="1" customWidth="1"/>
    <col min="11" max="11" width="11.125" bestFit="1" customWidth="1"/>
    <col min="12" max="12" width="10" bestFit="1" customWidth="1"/>
    <col min="13" max="13" width="12" bestFit="1" customWidth="1"/>
    <col min="14" max="14" width="17.375" bestFit="1" customWidth="1"/>
  </cols>
  <sheetData>
    <row r="1" spans="1:14" x14ac:dyDescent="0.15">
      <c r="A1" t="s">
        <v>37</v>
      </c>
    </row>
    <row r="2" spans="1:14" ht="7.5" customHeight="1" x14ac:dyDescent="0.15"/>
    <row r="3" spans="1:14" x14ac:dyDescent="0.15">
      <c r="B3" t="s">
        <v>122</v>
      </c>
      <c r="C3" t="s">
        <v>123</v>
      </c>
      <c r="D3" t="s">
        <v>126</v>
      </c>
      <c r="E3" t="s">
        <v>124</v>
      </c>
      <c r="G3" t="s">
        <v>90</v>
      </c>
      <c r="H3" t="s">
        <v>91</v>
      </c>
      <c r="I3" t="s">
        <v>92</v>
      </c>
      <c r="J3" t="s">
        <v>93</v>
      </c>
      <c r="K3" t="s">
        <v>94</v>
      </c>
      <c r="L3" t="s">
        <v>95</v>
      </c>
      <c r="M3" t="s">
        <v>96</v>
      </c>
      <c r="N3" t="s">
        <v>97</v>
      </c>
    </row>
    <row r="4" spans="1:14" x14ac:dyDescent="0.15">
      <c r="B4" t="s">
        <v>147</v>
      </c>
      <c r="C4" t="s">
        <v>157</v>
      </c>
      <c r="D4" t="s">
        <v>127</v>
      </c>
      <c r="E4" t="s">
        <v>8</v>
      </c>
      <c r="G4" t="s">
        <v>51</v>
      </c>
      <c r="H4" t="s">
        <v>60</v>
      </c>
      <c r="I4" t="s">
        <v>73</v>
      </c>
      <c r="J4" t="s">
        <v>78</v>
      </c>
      <c r="K4" t="s">
        <v>79</v>
      </c>
      <c r="L4" t="s">
        <v>82</v>
      </c>
      <c r="M4" t="s">
        <v>83</v>
      </c>
      <c r="N4" t="s">
        <v>85</v>
      </c>
    </row>
    <row r="5" spans="1:14" x14ac:dyDescent="0.15">
      <c r="B5" t="s">
        <v>148</v>
      </c>
      <c r="C5" t="s">
        <v>138</v>
      </c>
      <c r="D5" t="s">
        <v>128</v>
      </c>
      <c r="E5" t="s">
        <v>9</v>
      </c>
      <c r="G5" t="s">
        <v>52</v>
      </c>
      <c r="H5" t="s">
        <v>61</v>
      </c>
      <c r="I5" t="s">
        <v>74</v>
      </c>
      <c r="K5" t="s">
        <v>80</v>
      </c>
      <c r="M5" t="s">
        <v>84</v>
      </c>
      <c r="N5" t="s">
        <v>86</v>
      </c>
    </row>
    <row r="6" spans="1:14" x14ac:dyDescent="0.15">
      <c r="B6" t="s">
        <v>149</v>
      </c>
      <c r="C6" t="s">
        <v>140</v>
      </c>
      <c r="E6" t="s">
        <v>36</v>
      </c>
      <c r="G6" t="s">
        <v>53</v>
      </c>
      <c r="H6" t="s">
        <v>62</v>
      </c>
      <c r="I6" t="s">
        <v>75</v>
      </c>
      <c r="K6" t="s">
        <v>81</v>
      </c>
      <c r="N6" t="s">
        <v>87</v>
      </c>
    </row>
    <row r="7" spans="1:14" x14ac:dyDescent="0.15">
      <c r="B7" t="s">
        <v>150</v>
      </c>
      <c r="C7" t="s">
        <v>141</v>
      </c>
      <c r="E7" t="s">
        <v>10</v>
      </c>
      <c r="G7" t="s">
        <v>54</v>
      </c>
      <c r="H7" t="s">
        <v>63</v>
      </c>
      <c r="I7" t="s">
        <v>76</v>
      </c>
      <c r="N7" t="s">
        <v>88</v>
      </c>
    </row>
    <row r="8" spans="1:14" x14ac:dyDescent="0.15">
      <c r="C8" t="s">
        <v>139</v>
      </c>
      <c r="G8" t="s">
        <v>55</v>
      </c>
      <c r="H8" t="s">
        <v>64</v>
      </c>
      <c r="I8" t="s">
        <v>77</v>
      </c>
      <c r="N8" t="s">
        <v>89</v>
      </c>
    </row>
    <row r="9" spans="1:14" x14ac:dyDescent="0.15">
      <c r="C9" t="s">
        <v>146</v>
      </c>
      <c r="G9" t="s">
        <v>56</v>
      </c>
      <c r="H9" t="s">
        <v>65</v>
      </c>
    </row>
    <row r="10" spans="1:14" x14ac:dyDescent="0.15">
      <c r="C10" t="s">
        <v>145</v>
      </c>
      <c r="G10" t="s">
        <v>57</v>
      </c>
      <c r="H10" t="s">
        <v>66</v>
      </c>
    </row>
    <row r="11" spans="1:14" x14ac:dyDescent="0.15">
      <c r="C11" t="s">
        <v>142</v>
      </c>
      <c r="G11" t="s">
        <v>58</v>
      </c>
      <c r="H11" t="s">
        <v>67</v>
      </c>
    </row>
    <row r="12" spans="1:14" x14ac:dyDescent="0.15">
      <c r="G12" t="s">
        <v>59</v>
      </c>
      <c r="H12" t="s">
        <v>68</v>
      </c>
    </row>
    <row r="13" spans="1:14" x14ac:dyDescent="0.15">
      <c r="H13" t="s">
        <v>69</v>
      </c>
    </row>
    <row r="14" spans="1:14" x14ac:dyDescent="0.15">
      <c r="H14" t="s">
        <v>70</v>
      </c>
    </row>
    <row r="15" spans="1:14" x14ac:dyDescent="0.15">
      <c r="H15" t="s">
        <v>71</v>
      </c>
    </row>
    <row r="16" spans="1:14" x14ac:dyDescent="0.15">
      <c r="H16" t="s">
        <v>72</v>
      </c>
    </row>
  </sheetData>
  <phoneticPr fontId="1"/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報告様式</vt:lpstr>
      <vt:lpstr>DB</vt:lpstr>
      <vt:lpstr>Sheet1</vt:lpstr>
      <vt:lpstr>記載要領</vt:lpstr>
      <vt:lpstr>参照</vt:lpstr>
      <vt:lpstr>DB!Print_Area</vt:lpstr>
      <vt:lpstr>報告様式!Print_Area</vt:lpstr>
      <vt:lpstr>DB!Print_Titles</vt:lpstr>
      <vt:lpstr>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2024-10-01T10:03:10Z</dcterms:created>
  <dcterms:modified xsi:type="dcterms:W3CDTF">2024-10-01T10:03:24Z</dcterms:modified>
</cp:coreProperties>
</file>